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LTMHUE\AppData\Local\Temp\VNPT Plugin\"/>
    </mc:Choice>
  </mc:AlternateContent>
  <xr:revisionPtr revIDLastSave="0" documentId="13_ncr:1_{206D3C66-BF33-4657-BDB7-FA9C6DCA68E9}" xr6:coauthVersionLast="47" xr6:coauthVersionMax="47" xr10:uidLastSave="{00000000-0000-0000-0000-000000000000}"/>
  <bookViews>
    <workbookView xWindow="-120" yWindow="-120" windowWidth="21840" windowHeight="13140" activeTab="1" xr2:uid="{00000000-000D-0000-FFFF-FFFF00000000}"/>
  </bookViews>
  <sheets>
    <sheet name="K1 Điều 5" sheetId="3" r:id="rId1"/>
    <sheet name="K2 Điều 5" sheetId="1" r:id="rId2"/>
    <sheet name="K5 Điều 5" sheetId="5" r:id="rId3"/>
    <sheet name="Điều 6" sheetId="6" r:id="rId4"/>
    <sheet name="Điều 7 PL1" sheetId="2" r:id="rId5"/>
    <sheet name="Điều 7 PL2" sheetId="10" r:id="rId6"/>
    <sheet name="Điều 8" sheetId="7" r:id="rId7"/>
    <sheet name="Bảng ngày nghỉ hưu" sheetId="8" state="hidden" r:id="rId8"/>
    <sheet name="Bang nghi huu PL2" sheetId="9" state="hidden" r:id="rId9"/>
  </sheets>
  <definedNames>
    <definedName name="_xlnm.Print_Area" localSheetId="3">'Điều 6'!$A$1:$K$28</definedName>
    <definedName name="_xlnm.Print_Area" localSheetId="4">'Điều 7 PL1'!$A$1:$K$31</definedName>
    <definedName name="_xlnm.Print_Area" localSheetId="5">'Điều 7 PL2'!$A$1:$K$31</definedName>
    <definedName name="_xlnm.Print_Area" localSheetId="6">'Điều 8'!$A$1:$K$29</definedName>
    <definedName name="_xlnm.Print_Area" localSheetId="0">'K1 Điều 5'!$A$1:$K$32</definedName>
    <definedName name="_xlnm.Print_Area" localSheetId="1">'K2 Điều 5'!$A$1:$K$29</definedName>
    <definedName name="_xlnm.Print_Area" localSheetId="2">'K5 Điều 5'!$A$1:$K$27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10" l="1"/>
  <c r="K7" i="7"/>
  <c r="K7" i="10"/>
  <c r="K7" i="2"/>
  <c r="K7" i="6"/>
  <c r="K7" i="5"/>
  <c r="K7" i="1"/>
  <c r="K7" i="3"/>
  <c r="I9" i="10" l="1"/>
  <c r="I9" i="1"/>
  <c r="F10" i="1" s="1"/>
  <c r="I10" i="3"/>
  <c r="I11" i="3" s="1"/>
  <c r="F11" i="3" l="1"/>
  <c r="I9" i="5"/>
  <c r="F10" i="5" s="1"/>
  <c r="I10" i="1"/>
  <c r="K8" i="1" s="1"/>
  <c r="I9" i="7"/>
  <c r="F10" i="7" s="1"/>
  <c r="K8" i="7" s="1"/>
  <c r="I9" i="6"/>
  <c r="F10" i="6" s="1"/>
  <c r="I22" i="10"/>
  <c r="J22" i="10" s="1"/>
  <c r="K22" i="10" s="1"/>
  <c r="H22" i="10"/>
  <c r="I21" i="10"/>
  <c r="J21" i="10" s="1"/>
  <c r="K21" i="10" s="1"/>
  <c r="H21" i="10"/>
  <c r="I20" i="10"/>
  <c r="J20" i="10" s="1"/>
  <c r="K20" i="10" s="1"/>
  <c r="H20" i="10"/>
  <c r="I19" i="10"/>
  <c r="J19" i="10" s="1"/>
  <c r="K19" i="10" s="1"/>
  <c r="H19" i="10"/>
  <c r="I18" i="10"/>
  <c r="J18" i="10" s="1"/>
  <c r="K18" i="10" s="1"/>
  <c r="H18" i="10"/>
  <c r="I17" i="10"/>
  <c r="J17" i="10" s="1"/>
  <c r="K17" i="10" s="1"/>
  <c r="H17" i="10"/>
  <c r="I16" i="10"/>
  <c r="J16" i="10" s="1"/>
  <c r="K16" i="10" s="1"/>
  <c r="H16" i="10"/>
  <c r="I15" i="10"/>
  <c r="J15" i="10" s="1"/>
  <c r="K15" i="10" s="1"/>
  <c r="H15" i="10"/>
  <c r="I14" i="10"/>
  <c r="J14" i="10" s="1"/>
  <c r="H14" i="10"/>
  <c r="I10" i="6" l="1"/>
  <c r="I10" i="5"/>
  <c r="K8" i="5" s="1"/>
  <c r="K9" i="3"/>
  <c r="F12" i="3"/>
  <c r="H23" i="10"/>
  <c r="I10" i="7"/>
  <c r="K14" i="10"/>
  <c r="K23" i="10" s="1"/>
  <c r="H24" i="10"/>
  <c r="H28" i="10" s="1"/>
  <c r="I10" i="10"/>
  <c r="K8" i="10" s="1"/>
  <c r="H25" i="10" l="1"/>
  <c r="H29" i="10" s="1"/>
  <c r="H30" i="10" s="1"/>
  <c r="F11" i="1"/>
  <c r="H27" i="10" l="1"/>
  <c r="I9" i="2" a="1"/>
  <c r="I9" i="2" s="1"/>
  <c r="F10" i="2" s="1"/>
  <c r="I16" i="1"/>
  <c r="I21" i="7"/>
  <c r="J21" i="7" s="1"/>
  <c r="H21" i="7"/>
  <c r="I20" i="7"/>
  <c r="J20" i="7" s="1"/>
  <c r="H20" i="7"/>
  <c r="I19" i="7"/>
  <c r="J19" i="7" s="1"/>
  <c r="H19" i="7"/>
  <c r="I18" i="7"/>
  <c r="J18" i="7" s="1"/>
  <c r="H18" i="7"/>
  <c r="I17" i="7"/>
  <c r="J17" i="7" s="1"/>
  <c r="H17" i="7"/>
  <c r="I16" i="7"/>
  <c r="J16" i="7" s="1"/>
  <c r="H16" i="7"/>
  <c r="F11" i="7"/>
  <c r="I12" i="7"/>
  <c r="I20" i="6"/>
  <c r="J20" i="6" s="1"/>
  <c r="H20" i="6"/>
  <c r="I19" i="6"/>
  <c r="J19" i="6" s="1"/>
  <c r="H19" i="6"/>
  <c r="I18" i="6"/>
  <c r="J18" i="6" s="1"/>
  <c r="H18" i="6"/>
  <c r="I17" i="6"/>
  <c r="J17" i="6" s="1"/>
  <c r="H17" i="6"/>
  <c r="I16" i="6"/>
  <c r="J16" i="6" s="1"/>
  <c r="H16" i="6"/>
  <c r="I12" i="6"/>
  <c r="I19" i="5"/>
  <c r="J19" i="5" s="1"/>
  <c r="H19" i="5"/>
  <c r="I18" i="5"/>
  <c r="J18" i="5" s="1"/>
  <c r="H18" i="5"/>
  <c r="I17" i="5"/>
  <c r="J17" i="5" s="1"/>
  <c r="H17" i="5"/>
  <c r="I16" i="5"/>
  <c r="J16" i="5" s="1"/>
  <c r="H16" i="5"/>
  <c r="I15" i="5"/>
  <c r="J15" i="5" s="1"/>
  <c r="H22" i="5" s="1"/>
  <c r="H15" i="5"/>
  <c r="I10" i="2" l="1"/>
  <c r="K8" i="2" s="1"/>
  <c r="K17" i="7"/>
  <c r="K21" i="7"/>
  <c r="K8" i="6"/>
  <c r="K18" i="7"/>
  <c r="K19" i="6"/>
  <c r="K19" i="7"/>
  <c r="H22" i="7"/>
  <c r="K20" i="6"/>
  <c r="K20" i="7"/>
  <c r="H23" i="7"/>
  <c r="K16" i="7"/>
  <c r="H22" i="6"/>
  <c r="K17" i="6"/>
  <c r="K18" i="6"/>
  <c r="H23" i="6"/>
  <c r="H26" i="6" s="1"/>
  <c r="K16" i="6"/>
  <c r="K18" i="5"/>
  <c r="K17" i="5"/>
  <c r="H21" i="5"/>
  <c r="K16" i="5"/>
  <c r="K19" i="5"/>
  <c r="K15" i="5"/>
  <c r="J16" i="1"/>
  <c r="H22" i="1" s="1"/>
  <c r="H28" i="1" s="1"/>
  <c r="I15" i="2"/>
  <c r="J15" i="2" s="1"/>
  <c r="I16" i="2"/>
  <c r="J16" i="2" s="1"/>
  <c r="I17" i="2"/>
  <c r="J17" i="2" s="1"/>
  <c r="I18" i="2"/>
  <c r="J18" i="2" s="1"/>
  <c r="I19" i="2"/>
  <c r="J19" i="2" s="1"/>
  <c r="I20" i="2"/>
  <c r="J20" i="2" s="1"/>
  <c r="I21" i="2"/>
  <c r="J21" i="2" s="1"/>
  <c r="I22" i="2"/>
  <c r="J22" i="2" s="1"/>
  <c r="I14" i="2"/>
  <c r="J14" i="2" s="1"/>
  <c r="I23" i="3"/>
  <c r="J23" i="3" s="1"/>
  <c r="I22" i="3"/>
  <c r="J22" i="3" s="1"/>
  <c r="I21" i="3"/>
  <c r="J21" i="3" s="1"/>
  <c r="I20" i="3"/>
  <c r="J20" i="3" s="1"/>
  <c r="I19" i="3"/>
  <c r="J19" i="3" s="1"/>
  <c r="I18" i="3"/>
  <c r="J18" i="3" s="1"/>
  <c r="I17" i="3"/>
  <c r="J17" i="3" s="1"/>
  <c r="H25" i="3" s="1"/>
  <c r="I17" i="1"/>
  <c r="J17" i="1" s="1"/>
  <c r="I18" i="1"/>
  <c r="J18" i="1" s="1"/>
  <c r="I19" i="1"/>
  <c r="J19" i="1" s="1"/>
  <c r="I20" i="1"/>
  <c r="J20" i="1" s="1"/>
  <c r="H21" i="2"/>
  <c r="H20" i="2"/>
  <c r="H22" i="2"/>
  <c r="H19" i="3"/>
  <c r="H20" i="3"/>
  <c r="H21" i="3"/>
  <c r="H22" i="3"/>
  <c r="H23" i="3"/>
  <c r="H18" i="3"/>
  <c r="H17" i="3"/>
  <c r="I13" i="3"/>
  <c r="H14" i="2"/>
  <c r="H15" i="2"/>
  <c r="H16" i="2"/>
  <c r="H17" i="2"/>
  <c r="H18" i="2"/>
  <c r="H19" i="2"/>
  <c r="I12" i="1"/>
  <c r="H16" i="1"/>
  <c r="H17" i="1"/>
  <c r="H18" i="1"/>
  <c r="H19" i="1"/>
  <c r="H20" i="1"/>
  <c r="F11" i="5" l="1"/>
  <c r="K18" i="3"/>
  <c r="K17" i="3"/>
  <c r="K19" i="2"/>
  <c r="F11" i="6"/>
  <c r="K22" i="7"/>
  <c r="H24" i="7" s="1"/>
  <c r="H26" i="7" s="1"/>
  <c r="K22" i="2"/>
  <c r="K18" i="2"/>
  <c r="K21" i="2"/>
  <c r="H21" i="1"/>
  <c r="K19" i="1"/>
  <c r="H24" i="3"/>
  <c r="K20" i="3"/>
  <c r="K21" i="3"/>
  <c r="K20" i="1"/>
  <c r="K17" i="2"/>
  <c r="K23" i="3"/>
  <c r="H23" i="2"/>
  <c r="K16" i="2"/>
  <c r="K18" i="1"/>
  <c r="K19" i="3"/>
  <c r="K20" i="2"/>
  <c r="K17" i="1"/>
  <c r="K22" i="3"/>
  <c r="K15" i="2"/>
  <c r="K22" i="6"/>
  <c r="H24" i="6" s="1"/>
  <c r="H27" i="6" s="1"/>
  <c r="K16" i="1"/>
  <c r="K21" i="5"/>
  <c r="H23" i="5" s="1"/>
  <c r="H26" i="5" s="1"/>
  <c r="K14" i="2"/>
  <c r="H24" i="2"/>
  <c r="H28" i="2" s="1"/>
  <c r="H27" i="7" l="1"/>
  <c r="H28" i="7"/>
  <c r="K24" i="3"/>
  <c r="H26" i="3" s="1"/>
  <c r="H30" i="3" s="1"/>
  <c r="H28" i="6"/>
  <c r="K23" i="2"/>
  <c r="K21" i="1"/>
  <c r="H23" i="1" s="1"/>
  <c r="H27" i="1" s="1"/>
  <c r="H25" i="5"/>
  <c r="H29" i="7" l="1"/>
  <c r="H25" i="7"/>
  <c r="H31" i="3"/>
  <c r="H29" i="3"/>
  <c r="H25" i="6"/>
  <c r="H25" i="1"/>
  <c r="H26" i="1"/>
  <c r="H25" i="2"/>
  <c r="H29" i="2" s="1"/>
  <c r="H24" i="5"/>
  <c r="H27" i="5"/>
  <c r="H28" i="3" l="1"/>
  <c r="H32" i="3"/>
  <c r="H24" i="1"/>
  <c r="H29" i="1"/>
  <c r="H30" i="2"/>
  <c r="H27"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<sst xmlns="http://schemas.openxmlformats.org/spreadsheetml/2006/main" count="391" uniqueCount="132">
  <si>
    <t>SỐ TIỀN CÁ NHÂN HƯỞNG</t>
  </si>
  <si>
    <t>Tiền đóng cho cơ quan BHXH</t>
  </si>
  <si>
    <t>1/2 tháng tiền lương có đóng BHXH từ năm 21 trở đi</t>
  </si>
  <si>
    <t>5 tháng tiền lương cho 20 năm công tác</t>
  </si>
  <si>
    <t>3 tháng tiền lương cho mỗi năm nghỉ hưu trước tuổi</t>
  </si>
  <si>
    <t>KINH PHÍ TINH GIẢN</t>
  </si>
  <si>
    <t>I</t>
  </si>
  <si>
    <t>Tiền lương tháng tính trợ cấp (nếu có)</t>
  </si>
  <si>
    <t>Tiền lương tháng hiện hưởng</t>
  </si>
  <si>
    <t>Cộng</t>
  </si>
  <si>
    <t>Thâm niên nghề</t>
  </si>
  <si>
    <t>Thâm niên vượt khung</t>
  </si>
  <si>
    <t>Hệ số chênh lệch BL</t>
  </si>
  <si>
    <t>Chức vụ</t>
  </si>
  <si>
    <t xml:space="preserve"> </t>
  </si>
  <si>
    <t>Số tiền thực lĩnh/tháng (1000 đồng)</t>
  </si>
  <si>
    <t>Lương tối thiểu (1000 đồng)</t>
  </si>
  <si>
    <t>Số tháng hưởng</t>
  </si>
  <si>
    <t>Phụ cấp</t>
  </si>
  <si>
    <t>Hệ số lương</t>
  </si>
  <si>
    <t>Ngày tháng năm</t>
  </si>
  <si>
    <t>TT</t>
  </si>
  <si>
    <t>Tiền lương 60 tháng thực lĩnh trước khi tinh giản</t>
  </si>
  <si>
    <t>Số năm đóng BHXH vượt 21 năm</t>
  </si>
  <si>
    <t xml:space="preserve">Số tháng lương được trợ cấp: </t>
  </si>
  <si>
    <t>Số năm nghỉ hưu trước tuổi</t>
  </si>
  <si>
    <t>Tính tròn:</t>
  </si>
  <si>
    <t>tháng;</t>
  </si>
  <si>
    <t>năm</t>
  </si>
  <si>
    <t>Số năm đóng BHXH:</t>
  </si>
  <si>
    <t>Ngày tháng năm sinh:</t>
  </si>
  <si>
    <t>Chức danh, Chức vụ, đơn vị công tác:</t>
  </si>
  <si>
    <t>Trình độ, chuyên ngành đào tạo:</t>
  </si>
  <si>
    <t>Giới tính</t>
  </si>
  <si>
    <t>Họ và tên:</t>
  </si>
  <si>
    <t>Biểu số</t>
  </si>
  <si>
    <t>UBND HUYỆN/SỞ …</t>
  </si>
  <si>
    <t>3 tháng tiền lương hiện hưởng</t>
  </si>
  <si>
    <t>Tiền lương 5 năm cuối</t>
  </si>
  <si>
    <t>Số năm công tác làm nghề, CV nặng nhọc, độc hại hoặc làm việc ở nơi có phụ cấp khu vực 0,7 (đủ 12 tháng)</t>
  </si>
  <si>
    <t>Ghi chú</t>
  </si>
  <si>
    <t>Nam</t>
  </si>
  <si>
    <t>Nữ</t>
  </si>
  <si>
    <t xml:space="preserve">Đại học </t>
  </si>
  <si>
    <r>
      <t>HỒ SƠ TINH GIẢN BIÊN CHẾ</t>
    </r>
    <r>
      <rPr>
        <b/>
        <sz val="14"/>
        <color indexed="10"/>
        <rFont val="Times New Roman"/>
        <family val="1"/>
      </rPr>
      <t xml:space="preserve">
</t>
    </r>
    <r>
      <rPr>
        <b/>
        <sz val="10"/>
        <color indexed="10"/>
        <rFont val="Times New Roman"/>
        <family val="1"/>
      </rPr>
      <t>(Biểu dành cho đối tượng nghỉ hưu trước tuổi có đủ 20 năm đóng BHXH, trong đó có 15 năm công tác làm nghề, công việc nặng nhọc, độc hại hoặc làm việc ở nơi có phụ cấp khu vực 0,7)</t>
    </r>
  </si>
  <si>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nghỉ hưu trước tuổi làm công việc trong điều kiện BT, có đủ 20 năm đóng BHXH</t>
    </r>
    <r>
      <rPr>
        <b/>
        <sz val="10"/>
        <color indexed="10"/>
        <rFont val="Times New Roman"/>
        <family val="1"/>
      </rPr>
      <t>)</t>
    </r>
  </si>
  <si>
    <r>
      <t xml:space="preserve">Lý do: </t>
    </r>
    <r>
      <rPr>
        <b/>
        <sz val="12"/>
        <rFont val="Times New Roman"/>
        <family val="1"/>
      </rPr>
      <t xml:space="preserve"> yêu cầu viết theo NĐ</t>
    </r>
  </si>
  <si>
    <t>Lý do: yêu cầu viết theo NĐ</t>
  </si>
  <si>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là Nữ cán bộ, công chức cấp xã nghỉ hưu trước tuổi làm công việc trong điều kiện BT,
có đủ từ 15 năm đến dưới 20 năm đóng BHXH</t>
    </r>
    <r>
      <rPr>
        <b/>
        <sz val="10"/>
        <color indexed="10"/>
        <rFont val="Times New Roman"/>
        <family val="1"/>
      </rPr>
      <t>)</t>
    </r>
  </si>
  <si>
    <t>3 tháng tiền lương bình quân cho mỗi năm NHTT</t>
  </si>
  <si>
    <t>5 tháng tiền lương bình quân cho 20 năm đầu công tác</t>
  </si>
  <si>
    <t>Tiền lương bình quân</t>
  </si>
  <si>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chuyển sang làm việc tại các tổ chức không hưởng lương thường xuyên từ NSNN</t>
    </r>
    <r>
      <rPr>
        <b/>
        <sz val="10"/>
        <color indexed="10"/>
        <rFont val="Times New Roman"/>
        <family val="1"/>
      </rPr>
      <t>)</t>
    </r>
  </si>
  <si>
    <t>Tiền lương tháng bình quân</t>
  </si>
  <si>
    <t>5 tháng tiền lương bình quân cho 20 năm công tác</t>
  </si>
  <si>
    <t>1/2 tháng tiền lương bình quân cho mỗi năm công tác có đóng bảo hiểm xã hội bắt buộc</t>
  </si>
  <si>
    <t>1,5 tháng tiền lương bình quân cho mỗi năm công tác có đóng bảo hiểm xã hội bắt buộc</t>
  </si>
  <si>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cán bộ, công chức cấp xã dôi dư do sắp xếp đơn vị hành chính cấp xã có tuổi thấp hơn tối đa đủ 10 tuổi và thấp hơn tối thiểu trên 05 tuổi so với tuổi nghỉ hưu theo quy định của pháp luật về bảo hiểm xã hội</t>
    </r>
    <r>
      <rPr>
        <b/>
        <sz val="10"/>
        <color indexed="10"/>
        <rFont val="Times New Roman"/>
        <family val="1"/>
      </rPr>
      <t>)</t>
    </r>
  </si>
  <si>
    <t>1,5 tháng tiền lương bình quân cho mỗi năm NHTT</t>
  </si>
  <si>
    <t>Lao động nam</t>
  </si>
  <si>
    <t>Lao động nữ</t>
  </si>
  <si>
    <t>Thời điểm sinh</t>
  </si>
  <si>
    <t>Tuổi nghỉ hưu</t>
  </si>
  <si>
    <t>Thời điểm hưởng lương hưu</t>
  </si>
  <si>
    <t>Tháng</t>
  </si>
  <si>
    <t>Năm</t>
  </si>
  <si>
    <t>60 tuổi 3 tháng</t>
  </si>
  <si>
    <t>55 tuổi 4 tháng</t>
  </si>
  <si>
    <t>55 tuổi 8 tháng</t>
  </si>
  <si>
    <t>60 tuổi 6 tháng</t>
  </si>
  <si>
    <t>56 tuổi</t>
  </si>
  <si>
    <t>60 tuổi 9 tháng</t>
  </si>
  <si>
    <t>56 tuổi 4 tháng</t>
  </si>
  <si>
    <t>61 tuổi</t>
  </si>
  <si>
    <t>56 tuổi 8 tháng</t>
  </si>
  <si>
    <t>61 tuổi 3 tháng</t>
  </si>
  <si>
    <t>57 tuổi</t>
  </si>
  <si>
    <t>61 tuổi 6 tháng</t>
  </si>
  <si>
    <t>57 tuổi 4 tháng</t>
  </si>
  <si>
    <t>61 tuổi 9 tháng</t>
  </si>
  <si>
    <t>57 tuổi 8 tháng</t>
  </si>
  <si>
    <t>Từ tháng 4/1966 trở đi</t>
  </si>
  <si>
    <t>62 tuổi</t>
  </si>
  <si>
    <t>Tháng liền kề sau tháng người lao động đủ 62 tuổi</t>
  </si>
  <si>
    <t>58 tuổi</t>
  </si>
  <si>
    <t>58 tuổi 4 tháng</t>
  </si>
  <si>
    <t>58 tuổi 8 tháng</t>
  </si>
  <si>
    <t>59 tuổi</t>
  </si>
  <si>
    <t>59 tuổi 4 tháng</t>
  </si>
  <si>
    <t>59 tuổi 8 tháng</t>
  </si>
  <si>
    <t>Từ tháng 5/1975 trở đi</t>
  </si>
  <si>
    <t>60 tuổi</t>
  </si>
  <si>
    <t>Tháng liền kề sau tháng người lao động đủ 60 tuổi</t>
  </si>
  <si>
    <t>tháng</t>
  </si>
  <si>
    <t>Thời điểm nghỉ TGBC:</t>
  </si>
  <si>
    <t>Thời điểm nghỉ hưu đúng tuổi:</t>
  </si>
  <si>
    <t>Số năm nghỉ hưu trước tuổi:</t>
  </si>
  <si>
    <t>55 tuổi 3 tháng</t>
  </si>
  <si>
    <t>50 tuổi 4 tháng</t>
  </si>
  <si>
    <t>50 tuổi 8 tháng</t>
  </si>
  <si>
    <t>55 tuổi 6 tháng</t>
  </si>
  <si>
    <t>51 tuổi</t>
  </si>
  <si>
    <t>55 tuổi 9 tháng</t>
  </si>
  <si>
    <t>51 tuổi 4 tháng</t>
  </si>
  <si>
    <t>51 tuổi 8 tháng</t>
  </si>
  <si>
    <t>56 tuổi 3 tháng</t>
  </si>
  <si>
    <t>52 tuổi</t>
  </si>
  <si>
    <t>56 tuổi 6 tháng</t>
  </si>
  <si>
    <t>52 tuổi 4 tháng</t>
  </si>
  <si>
    <t>56 tuổi 9 tháng</t>
  </si>
  <si>
    <t>52 tuổi 8 tháng</t>
  </si>
  <si>
    <t>Từ tháng 4/1971 trở đi</t>
  </si>
  <si>
    <t>Tháng liền kề sau tháng người lao động đủ 57 tuổi</t>
  </si>
  <si>
    <t>53 tuổi</t>
  </si>
  <si>
    <t>53 tuổi 4 tháng</t>
  </si>
  <si>
    <t>53 tuổi 8 tháng</t>
  </si>
  <si>
    <t>54 tuổi</t>
  </si>
  <si>
    <t>54 tuổi 4 tháng</t>
  </si>
  <si>
    <t>54 tuổi 8 tháng</t>
  </si>
  <si>
    <t>Từ tháng 5/1980 trở đi</t>
  </si>
  <si>
    <t>55 tuổi</t>
  </si>
  <si>
    <t>Tháng liền kề sau tháng người lao động đủ 55 tuổi</t>
  </si>
  <si>
    <t>Số tuổi thấp hơn tuổi nghỉ hưu</t>
  </si>
  <si>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thôi việc ngay sử dụng Phụ lục I Nghị định 135/2020/NĐ-CP)</t>
    </r>
  </si>
  <si>
    <r>
      <rPr>
        <b/>
        <sz val="12"/>
        <rFont val="Times New Roman"/>
        <family val="1"/>
      </rPr>
      <t>HỒ SƠ TINH GIẢN BIÊN CHẾ</t>
    </r>
    <r>
      <rPr>
        <b/>
        <sz val="10"/>
        <color indexed="10"/>
        <rFont val="Times New Roman"/>
        <family val="1"/>
      </rPr>
      <t xml:space="preserve">
</t>
    </r>
    <r>
      <rPr>
        <b/>
        <sz val="11"/>
        <color indexed="10"/>
        <rFont val="Times New Roman"/>
        <family val="1"/>
      </rPr>
      <t>(Biểu dành cho đối tượng thôi việc ngay sử dụng Phụ lục II Nghị định 135/2020/NĐ-CP)</t>
    </r>
  </si>
  <si>
    <t>5A</t>
  </si>
  <si>
    <t>5B</t>
  </si>
  <si>
    <t>5C</t>
  </si>
  <si>
    <t>6A</t>
  </si>
  <si>
    <t>7A</t>
  </si>
  <si>
    <t>7B</t>
  </si>
  <si>
    <t>8A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</si>
</sst>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00"/>
    <numFmt numFmtId="166" formatCode="#\-\ ?/2"/>
    <numFmt numFmtId="167" formatCode="#\-\ ?/12"/>
    <numFmt numFmtId="168" formatCode="dd/mm/yyyy;@"/>
  </numFmts>
  <fonts count="41" x14ac:knownFonts="1">
    <font>
      <sz val="12"/>
      <name val="Times New Roman"/>
      <family val="1"/>
    </font>
    <font>
      <sz val="12"/>
      <name val="Times New Roman"/>
      <family val="1"/>
    </font>
    <font>
      <b/>
      <sz val="14"/>
      <name val="Arial"/>
      <family val="2"/>
    </font>
    <font>
      <sz val="12"/>
      <color indexed="12"/>
      <name val=".VnTime"/>
      <family val="2"/>
    </font>
    <font>
      <b/>
      <sz val="14"/>
      <color indexed="12"/>
      <name val="Arial"/>
      <family val="2"/>
    </font>
    <font>
      <b/>
      <sz val="10"/>
      <name val="Times New Roman"/>
      <family val="1"/>
    </font>
    <font>
      <b/>
      <sz val="14"/>
      <name val="Times New Roman"/>
      <family val="1"/>
    </font>
    <font>
      <b/>
      <sz val="12"/>
      <name val="Times New Roman"/>
      <family val="1"/>
    </font>
    <font>
      <b/>
      <sz val="11"/>
      <name val="Times New Roman"/>
      <family val="1"/>
    </font>
    <font>
      <sz val="14"/>
      <name val="Arial"/>
      <family val="2"/>
    </font>
    <font>
      <b/>
      <sz val="13"/>
      <name val="Times New Roman"/>
      <family val="1"/>
    </font>
    <font>
      <b/>
      <sz val="14"/>
      <name val=".VnTime"/>
      <family val="2"/>
    </font>
    <font>
      <b/>
      <sz val="14"/>
      <color indexed="8"/>
      <name val="Times New Roman"/>
      <family val="1"/>
    </font>
    <font>
      <sz val="14"/>
      <color indexed="8"/>
      <name val="Times New Roman"/>
      <family val="1"/>
    </font>
    <font>
      <b/>
      <sz val="13"/>
      <color indexed="8"/>
      <name val="Times New Roman"/>
      <family val="1"/>
    </font>
    <font>
      <sz val="12"/>
      <color indexed="8"/>
      <name val="Times New Roman"/>
      <family val="1"/>
    </font>
    <font>
      <b/>
      <sz val="8"/>
      <name val="Times New Roman"/>
      <family val="1"/>
    </font>
    <font>
      <sz val="13"/>
      <name val="Times New Roman"/>
      <family val="1"/>
    </font>
    <font>
      <b/>
      <sz val="13"/>
      <color indexed="10"/>
      <name val="Times New Roman"/>
      <family val="1"/>
    </font>
    <font>
      <b/>
      <i/>
      <sz val="13"/>
      <name val="Times New Roman"/>
      <family val="1"/>
    </font>
    <font>
      <b/>
      <sz val="11"/>
      <name val="Arial"/>
      <family val="2"/>
    </font>
    <font>
      <sz val="8"/>
      <name val="Times New Roman"/>
      <family val="1"/>
    </font>
    <font>
      <b/>
      <sz val="8"/>
      <name val="Arial"/>
      <family val="2"/>
    </font>
    <font>
      <sz val="14"/>
      <name val="Times New Roman"/>
      <family val="1"/>
      <charset val="163"/>
    </font>
    <font>
      <b/>
      <sz val="14"/>
      <name val="Times New Roman"/>
      <family val="1"/>
      <charset val="163"/>
    </font>
    <font>
      <b/>
      <sz val="14"/>
      <name val="Arial"/>
      <family val="2"/>
      <charset val="163"/>
    </font>
    <font>
      <sz val="10"/>
      <name val="Arial"/>
      <family val="2"/>
    </font>
    <font>
      <b/>
      <sz val="10"/>
      <color indexed="10"/>
      <name val="Times New Roman"/>
      <family val="1"/>
    </font>
    <font>
      <b/>
      <sz val="14"/>
      <color indexed="10"/>
      <name val="Times New Roman"/>
      <family val="1"/>
    </font>
    <font>
      <b/>
      <sz val="11"/>
      <color indexed="10"/>
      <name val="Times New Roman"/>
      <family val="1"/>
    </font>
    <font>
      <b/>
      <sz val="6"/>
      <color rgb="FF000000"/>
      <name val="Arial"/>
      <family val="2"/>
    </font>
    <font>
      <sz val="6"/>
      <color rgb="FF000000"/>
      <name val="Arial"/>
      <family val="2"/>
    </font>
    <font>
      <b/>
      <i/>
      <sz val="11"/>
      <name val="Times New Roman"/>
      <family val="1"/>
    </font>
    <font>
      <i/>
      <sz val="13"/>
      <name val="Times New Roman"/>
      <family val="1"/>
    </font>
    <font>
      <sz val="9"/>
      <color rgb="FF000000"/>
      <name val="Arial"/>
      <family val="2"/>
    </font>
    <font>
      <b/>
      <sz val="9"/>
      <color rgb="FF000000"/>
      <name val="Arial"/>
      <family val="2"/>
    </font>
    <font>
      <i/>
      <sz val="13"/>
      <name val="Times New Roman"/>
      <family val="1"/>
      <charset val="163"/>
    </font>
    <font>
      <b/>
      <sz val="13"/>
      <name val="Times New Roman"/>
      <family val="1"/>
      <charset val="163"/>
    </font>
    <font>
      <b/>
      <i/>
      <sz val="12"/>
      <name val="Times New Roman"/>
      <family val="1"/>
      <charset val="163"/>
    </font>
    <font>
      <sz val="12"/>
      <color rgb="FFFF0000"/>
      <name val="Times New Roman"/>
      <family val="1"/>
    </font>
    <font>
      <sz val="14"/>
      <name val="Times New Roman"/>
      <family val="1"/>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FFFF"/>
        <bgColor indexed="64"/>
      </patternFill>
    </fill>
    <fill>
      <patternFill patternType="solid">
        <fgColor rgb="FF92D05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style="medium">
        <color indexed="12"/>
      </top>
      <bottom/>
      <diagonal/>
    </border>
    <border>
      <left style="medium">
        <color indexed="12"/>
      </left>
      <right/>
      <top/>
      <bottom/>
      <diagonal/>
    </border>
    <border>
      <left/>
      <right style="thin">
        <color indexed="64"/>
      </right>
      <top style="medium">
        <color indexed="12"/>
      </top>
      <bottom/>
      <diagonal/>
    </border>
    <border>
      <left style="medium">
        <color indexed="12"/>
      </left>
      <right/>
      <top/>
      <bottom style="thin">
        <color indexed="64"/>
      </bottom>
      <diagonal/>
    </border>
    <border>
      <left style="medium">
        <color indexed="12"/>
      </left>
      <right style="medium">
        <color indexed="12"/>
      </right>
      <top style="medium">
        <color indexed="12"/>
      </top>
      <bottom style="medium">
        <color indexed="12"/>
      </bottom>
      <diagonal/>
    </border>
    <border>
      <left/>
      <right style="medium">
        <color indexed="12"/>
      </right>
      <top style="medium">
        <color indexed="12"/>
      </top>
      <bottom/>
      <diagonal/>
    </border>
    <border>
      <left style="medium">
        <color indexed="12"/>
      </left>
      <right/>
      <top style="medium">
        <color indexed="12"/>
      </top>
      <bottom/>
      <diagonal/>
    </border>
    <border>
      <left style="medium">
        <color indexed="12"/>
      </left>
      <right style="medium">
        <color indexed="12"/>
      </right>
      <top style="medium">
        <color indexed="12"/>
      </top>
      <bottom/>
      <diagonal/>
    </border>
    <border>
      <left style="medium">
        <color indexed="12"/>
      </left>
      <right style="medium">
        <color indexed="12"/>
      </right>
      <top/>
      <bottom style="medium">
        <color indexed="12"/>
      </bottom>
      <diagonal/>
    </border>
    <border>
      <left/>
      <right/>
      <top style="thin">
        <color indexed="64"/>
      </top>
      <bottom style="thin">
        <color indexed="64"/>
      </bottom>
      <diagonal/>
    </border>
    <border>
      <left/>
      <right/>
      <top/>
      <bottom style="thin">
        <color indexed="64"/>
      </bottom>
      <diagonal/>
    </border>
    <border>
      <left style="medium">
        <color indexed="12"/>
      </left>
      <right/>
      <top style="medium">
        <color indexed="12"/>
      </top>
      <bottom style="medium">
        <color indexed="12"/>
      </bottom>
      <diagonal/>
    </border>
    <border>
      <left style="medium">
        <color indexed="12"/>
      </left>
      <right/>
      <top/>
      <bottom style="thin">
        <color indexed="12"/>
      </bottom>
      <diagonal/>
    </border>
    <border>
      <left/>
      <right style="medium">
        <color indexed="12"/>
      </right>
      <top/>
      <bottom style="thin">
        <color indexed="12"/>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12"/>
      </right>
      <top/>
      <bottom/>
      <diagonal/>
    </border>
    <border>
      <left/>
      <right style="medium">
        <color indexed="12"/>
      </right>
      <top style="medium">
        <color indexed="12"/>
      </top>
      <bottom style="medium">
        <color indexed="1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12"/>
      </top>
      <bottom style="medium">
        <color indexed="12"/>
      </bottom>
      <diagonal/>
    </border>
    <border>
      <left/>
      <right style="thin">
        <color indexed="12"/>
      </right>
      <top style="medium">
        <color indexed="12"/>
      </top>
      <bottom style="medium">
        <color indexed="12"/>
      </bottom>
      <diagonal/>
    </border>
    <border>
      <left style="thin">
        <color indexed="64"/>
      </left>
      <right/>
      <top style="thin">
        <color indexed="64"/>
      </top>
      <bottom style="medium">
        <color indexed="12"/>
      </bottom>
      <diagonal/>
    </border>
    <border>
      <left/>
      <right style="thin">
        <color indexed="64"/>
      </right>
      <top style="thin">
        <color indexed="64"/>
      </top>
      <bottom style="medium">
        <color indexed="1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12"/>
      </left>
      <right style="medium">
        <color indexed="12"/>
      </right>
      <top/>
      <bottom/>
      <diagonal/>
    </border>
    <border>
      <left style="thin">
        <color indexed="64"/>
      </left>
      <right style="thin">
        <color indexed="64"/>
      </right>
      <top style="thin">
        <color indexed="64"/>
      </top>
      <bottom/>
      <diagonal/>
    </border>
  </borders>
  <cellStyleXfs count="4">
    <xf numFmtId="0" fontId="0" fillId="0" borderId="0"/>
    <xf numFmtId="0" fontId="26" fillId="0" borderId="0"/>
    <xf numFmtId="0" fontId="1" fillId="0" borderId="0"/>
    <xf numFmtId="9" fontId="26" fillId="0" borderId="0" applyFont="0" applyFill="0" applyBorder="0" applyAlignment="0" applyProtection="0"/>
  </cellStyleXfs>
  <cellXfs count="396">
    <xf numFmtId="0" fontId="0" fillId="0" borderId="0" xfId="0"/>
    <xf numFmtId="0" fontId="0" fillId="2" borderId="0" xfId="0" applyFill="1" applyProtection="1">
      <protection locked="0"/>
    </xf>
    <xf numFmtId="1" fontId="2" fillId="2" borderId="0" xfId="0" applyNumberFormat="1" applyFont="1" applyFill="1" applyProtection="1">
      <protection locked="0"/>
    </xf>
    <xf numFmtId="164" fontId="0" fillId="2" borderId="0" xfId="0" applyNumberFormat="1" applyFill="1" applyProtection="1">
      <protection locked="0"/>
    </xf>
    <xf numFmtId="0" fontId="0" fillId="2" borderId="0" xfId="0" applyFill="1" applyAlignment="1" applyProtection="1">
      <alignment horizontal="center"/>
      <protection locked="0"/>
    </xf>
    <xf numFmtId="0" fontId="3" fillId="2" borderId="0" xfId="0" applyFont="1" applyFill="1" applyProtection="1">
      <protection locked="0"/>
    </xf>
    <xf numFmtId="1" fontId="4" fillId="2" borderId="0" xfId="0" applyNumberFormat="1" applyFont="1" applyFill="1" applyProtection="1">
      <protection locked="0"/>
    </xf>
    <xf numFmtId="0" fontId="0" fillId="2" borderId="1" xfId="0" applyFill="1" applyBorder="1" applyProtection="1">
      <protection locked="0"/>
    </xf>
    <xf numFmtId="0" fontId="0" fillId="2" borderId="1" xfId="0" applyFill="1" applyBorder="1" applyAlignment="1" applyProtection="1">
      <alignment horizontal="center"/>
      <protection locked="0"/>
    </xf>
    <xf numFmtId="0" fontId="7" fillId="2" borderId="1" xfId="0" applyFont="1" applyFill="1" applyBorder="1" applyAlignment="1" applyProtection="1">
      <alignment horizontal="left"/>
      <protection locked="0"/>
    </xf>
    <xf numFmtId="0" fontId="8" fillId="2" borderId="1" xfId="0" applyFont="1" applyFill="1" applyBorder="1" applyAlignment="1" applyProtection="1">
      <alignment horizontal="center"/>
      <protection locked="0"/>
    </xf>
    <xf numFmtId="0" fontId="9" fillId="2" borderId="1" xfId="0" applyFont="1" applyFill="1" applyBorder="1" applyProtection="1">
      <protection locked="0"/>
    </xf>
    <xf numFmtId="0" fontId="9" fillId="2" borderId="1" xfId="0" applyFont="1" applyFill="1" applyBorder="1" applyAlignment="1" applyProtection="1">
      <alignment horizontal="center"/>
      <protection locked="0"/>
    </xf>
    <xf numFmtId="0" fontId="6" fillId="2" borderId="1" xfId="0" applyFont="1" applyFill="1" applyBorder="1" applyAlignment="1" applyProtection="1">
      <alignment horizontal="left"/>
      <protection locked="0"/>
    </xf>
    <xf numFmtId="0" fontId="10" fillId="2" borderId="1" xfId="0" applyFont="1" applyFill="1" applyBorder="1" applyAlignment="1" applyProtection="1">
      <alignment horizontal="left"/>
      <protection locked="0"/>
    </xf>
    <xf numFmtId="165" fontId="11" fillId="2" borderId="1" xfId="0" applyNumberFormat="1" applyFont="1" applyFill="1" applyBorder="1" applyProtection="1">
      <protection locked="0"/>
    </xf>
    <xf numFmtId="0" fontId="12"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horizontal="center" vertical="center" wrapText="1"/>
      <protection locked="0"/>
    </xf>
    <xf numFmtId="0" fontId="13" fillId="2" borderId="1" xfId="0" applyFont="1" applyFill="1" applyBorder="1" applyAlignment="1" applyProtection="1">
      <alignment vertical="center" wrapText="1"/>
      <protection locked="0"/>
    </xf>
    <xf numFmtId="0" fontId="1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16" fillId="2" borderId="1" xfId="0" applyFont="1" applyFill="1" applyBorder="1" applyAlignment="1" applyProtection="1">
      <alignment horizontal="center" vertical="center" wrapText="1"/>
      <protection locked="0"/>
    </xf>
    <xf numFmtId="0" fontId="17" fillId="2" borderId="0" xfId="0" applyFont="1" applyFill="1" applyProtection="1">
      <protection locked="0"/>
    </xf>
    <xf numFmtId="4" fontId="10" fillId="2" borderId="0" xfId="0" applyNumberFormat="1" applyFont="1" applyFill="1" applyProtection="1">
      <protection locked="0"/>
    </xf>
    <xf numFmtId="164" fontId="17" fillId="2" borderId="0" xfId="0" applyNumberFormat="1" applyFont="1" applyFill="1" applyProtection="1">
      <protection locked="0"/>
    </xf>
    <xf numFmtId="0" fontId="17" fillId="2" borderId="0" xfId="0" applyFont="1" applyFill="1" applyAlignment="1" applyProtection="1">
      <alignment horizontal="center"/>
      <protection locked="0"/>
    </xf>
    <xf numFmtId="0" fontId="10" fillId="2" borderId="0" xfId="0" applyFont="1" applyFill="1" applyAlignment="1" applyProtection="1">
      <alignment horizontal="left" vertical="center"/>
      <protection locked="0"/>
    </xf>
    <xf numFmtId="0" fontId="10" fillId="2" borderId="0" xfId="0" applyFont="1" applyFill="1" applyAlignment="1" applyProtection="1">
      <alignment horizontal="center"/>
      <protection locked="0"/>
    </xf>
    <xf numFmtId="0" fontId="17" fillId="2" borderId="2" xfId="0" applyFont="1" applyFill="1" applyBorder="1" applyProtection="1">
      <protection locked="0"/>
    </xf>
    <xf numFmtId="164" fontId="10" fillId="2" borderId="0" xfId="0" applyNumberFormat="1" applyFont="1" applyFill="1" applyAlignment="1" applyProtection="1">
      <alignment horizontal="right" vertical="center"/>
      <protection locked="0"/>
    </xf>
    <xf numFmtId="1" fontId="18" fillId="2" borderId="0" xfId="0" applyNumberFormat="1" applyFont="1" applyFill="1" applyAlignment="1" applyProtection="1">
      <alignment horizontal="center" vertical="center"/>
      <protection locked="0"/>
    </xf>
    <xf numFmtId="0" fontId="10" fillId="2" borderId="3" xfId="0" applyFont="1" applyFill="1" applyBorder="1" applyProtection="1">
      <protection locked="0"/>
    </xf>
    <xf numFmtId="0" fontId="6" fillId="2" borderId="0" xfId="0" applyFont="1" applyFill="1" applyAlignment="1" applyProtection="1">
      <alignment horizontal="left" vertical="center"/>
      <protection locked="0"/>
    </xf>
    <xf numFmtId="0" fontId="17" fillId="2" borderId="4" xfId="0" applyFont="1" applyFill="1" applyBorder="1" applyAlignment="1" applyProtection="1">
      <alignment horizontal="center"/>
      <protection locked="0"/>
    </xf>
    <xf numFmtId="164" fontId="10" fillId="2" borderId="0" xfId="0" applyNumberFormat="1" applyFont="1" applyFill="1" applyAlignment="1" applyProtection="1">
      <alignment horizontal="right"/>
      <protection locked="0"/>
    </xf>
    <xf numFmtId="1" fontId="19" fillId="2" borderId="5" xfId="0" applyNumberFormat="1" applyFont="1" applyFill="1" applyBorder="1" applyAlignment="1" applyProtection="1">
      <alignment horizontal="center"/>
      <protection locked="0"/>
    </xf>
    <xf numFmtId="1" fontId="10" fillId="2" borderId="6" xfId="0" applyNumberFormat="1" applyFont="1" applyFill="1" applyBorder="1" applyAlignment="1" applyProtection="1">
      <alignment horizontal="center"/>
      <protection locked="0"/>
    </xf>
    <xf numFmtId="0" fontId="19" fillId="2" borderId="7" xfId="0" applyFont="1" applyFill="1" applyBorder="1" applyProtection="1">
      <protection locked="0"/>
    </xf>
    <xf numFmtId="0" fontId="19" fillId="2" borderId="8" xfId="0" applyFont="1" applyFill="1" applyBorder="1" applyProtection="1">
      <protection locked="0"/>
    </xf>
    <xf numFmtId="1" fontId="10" fillId="2" borderId="9" xfId="0" applyNumberFormat="1" applyFont="1" applyFill="1" applyBorder="1" applyProtection="1">
      <protection locked="0"/>
    </xf>
    <xf numFmtId="0" fontId="17" fillId="2" borderId="0" xfId="0" applyFont="1" applyFill="1" applyAlignment="1" applyProtection="1">
      <alignment horizontal="left" vertical="center" wrapText="1"/>
      <protection locked="0"/>
    </xf>
    <xf numFmtId="0" fontId="10" fillId="2" borderId="0" xfId="0" applyFont="1" applyFill="1" applyAlignment="1" applyProtection="1">
      <alignment horizontal="center" vertical="center" wrapText="1"/>
      <protection locked="0"/>
    </xf>
    <xf numFmtId="164" fontId="19" fillId="2" borderId="10" xfId="0" applyNumberFormat="1" applyFont="1" applyFill="1" applyBorder="1" applyAlignment="1" applyProtection="1">
      <alignment horizontal="center"/>
      <protection locked="0"/>
    </xf>
    <xf numFmtId="0" fontId="10" fillId="2" borderId="0" xfId="0" applyFont="1" applyFill="1" applyAlignment="1" applyProtection="1">
      <alignment horizontal="left"/>
      <protection locked="0"/>
    </xf>
    <xf numFmtId="0" fontId="20" fillId="2" borderId="0" xfId="0" applyFont="1" applyFill="1" applyAlignment="1" applyProtection="1">
      <alignment vertical="top" wrapText="1"/>
      <protection locked="0"/>
    </xf>
    <xf numFmtId="0" fontId="21" fillId="2" borderId="0" xfId="0" applyFont="1" applyFill="1" applyProtection="1">
      <protection locked="0"/>
    </xf>
    <xf numFmtId="1" fontId="22" fillId="2" borderId="0" xfId="0" applyNumberFormat="1" applyFont="1" applyFill="1" applyProtection="1">
      <protection locked="0"/>
    </xf>
    <xf numFmtId="0" fontId="0" fillId="2" borderId="11" xfId="0" applyFill="1" applyBorder="1" applyProtection="1">
      <protection locked="0"/>
    </xf>
    <xf numFmtId="0" fontId="0" fillId="2" borderId="11" xfId="0" applyFill="1" applyBorder="1" applyAlignment="1" applyProtection="1">
      <alignment horizontal="center"/>
      <protection locked="0"/>
    </xf>
    <xf numFmtId="0" fontId="10" fillId="2" borderId="11" xfId="0" applyFont="1" applyFill="1" applyBorder="1" applyAlignment="1" applyProtection="1">
      <alignment horizontal="left"/>
      <protection locked="0"/>
    </xf>
    <xf numFmtId="1" fontId="12" fillId="2" borderId="1" xfId="0" applyNumberFormat="1" applyFont="1" applyFill="1" applyBorder="1" applyAlignment="1">
      <alignment horizontal="center" vertical="center" wrapText="1"/>
    </xf>
    <xf numFmtId="164" fontId="17" fillId="2" borderId="12" xfId="0" applyNumberFormat="1" applyFont="1" applyFill="1" applyBorder="1" applyProtection="1">
      <protection locked="0"/>
    </xf>
    <xf numFmtId="0" fontId="17" fillId="2" borderId="2" xfId="0" applyFont="1" applyFill="1" applyBorder="1" applyAlignment="1" applyProtection="1">
      <alignment horizontal="center"/>
      <protection locked="0"/>
    </xf>
    <xf numFmtId="1" fontId="19" fillId="2" borderId="3" xfId="0" applyNumberFormat="1" applyFont="1" applyFill="1" applyBorder="1" applyAlignment="1" applyProtection="1">
      <alignment horizontal="center"/>
      <protection locked="0"/>
    </xf>
    <xf numFmtId="0" fontId="17" fillId="2" borderId="0" xfId="0" applyFont="1" applyFill="1" applyAlignment="1" applyProtection="1">
      <alignment vertical="center"/>
      <protection locked="0"/>
    </xf>
    <xf numFmtId="0" fontId="10" fillId="2" borderId="0" xfId="0" applyFont="1" applyFill="1" applyAlignment="1" applyProtection="1">
      <alignment horizontal="center" vertical="center"/>
      <protection locked="0"/>
    </xf>
    <xf numFmtId="0" fontId="17" fillId="2" borderId="0" xfId="0" applyFont="1" applyFill="1" applyAlignment="1" applyProtection="1">
      <alignment vertical="center" wrapText="1"/>
      <protection locked="0"/>
    </xf>
    <xf numFmtId="0" fontId="10" fillId="2" borderId="6" xfId="0" applyFont="1" applyFill="1" applyBorder="1" applyAlignment="1" applyProtection="1">
      <alignment horizontal="center"/>
      <protection locked="0"/>
    </xf>
    <xf numFmtId="165" fontId="14" fillId="2" borderId="1" xfId="0" applyNumberFormat="1" applyFont="1" applyFill="1" applyBorder="1" applyAlignment="1">
      <alignment horizontal="center" vertical="center" wrapText="1"/>
    </xf>
    <xf numFmtId="0" fontId="0" fillId="2" borderId="0" xfId="0" applyFill="1" applyAlignment="1" applyProtection="1">
      <alignment horizontal="center" vertical="center"/>
      <protection locked="0"/>
    </xf>
    <xf numFmtId="0" fontId="10" fillId="2" borderId="13" xfId="0" applyFont="1" applyFill="1" applyBorder="1" applyAlignment="1" applyProtection="1">
      <alignment horizontal="center"/>
      <protection locked="0"/>
    </xf>
    <xf numFmtId="0" fontId="17" fillId="2" borderId="0" xfId="0" applyFont="1" applyFill="1" applyAlignment="1" applyProtection="1">
      <alignment horizontal="center" vertical="center"/>
      <protection locked="0"/>
    </xf>
    <xf numFmtId="1" fontId="10" fillId="2" borderId="6" xfId="0" applyNumberFormat="1" applyFont="1" applyFill="1" applyBorder="1" applyAlignment="1" applyProtection="1">
      <alignment vertical="center"/>
      <protection locked="0"/>
    </xf>
    <xf numFmtId="0" fontId="19" fillId="2" borderId="8" xfId="0" applyFont="1" applyFill="1" applyBorder="1" applyAlignment="1" applyProtection="1">
      <alignment vertical="center"/>
      <protection locked="0"/>
    </xf>
    <xf numFmtId="0" fontId="19" fillId="2" borderId="7" xfId="0" applyFont="1" applyFill="1" applyBorder="1" applyAlignment="1" applyProtection="1">
      <alignment vertical="center"/>
      <protection locked="0"/>
    </xf>
    <xf numFmtId="1" fontId="10" fillId="2" borderId="6" xfId="0" applyNumberFormat="1" applyFont="1" applyFill="1" applyBorder="1" applyAlignment="1" applyProtection="1">
      <alignment horizontal="center" vertical="center"/>
      <protection locked="0"/>
    </xf>
    <xf numFmtId="1" fontId="19" fillId="2" borderId="14" xfId="0" applyNumberFormat="1" applyFont="1" applyFill="1" applyBorder="1" applyAlignment="1" applyProtection="1">
      <alignment horizontal="center" vertical="center"/>
      <protection locked="0"/>
    </xf>
    <xf numFmtId="164" fontId="10" fillId="2" borderId="15" xfId="0" applyNumberFormat="1" applyFont="1" applyFill="1" applyBorder="1" applyAlignment="1" applyProtection="1">
      <alignment horizontal="right" vertical="center"/>
      <protection locked="0"/>
    </xf>
    <xf numFmtId="166" fontId="10" fillId="2" borderId="6" xfId="0" applyNumberFormat="1" applyFont="1" applyFill="1" applyBorder="1" applyAlignment="1" applyProtection="1">
      <alignment horizontal="center" vertical="center"/>
      <protection locked="0"/>
    </xf>
    <xf numFmtId="0" fontId="15" fillId="2" borderId="16" xfId="0" applyFont="1" applyFill="1" applyBorder="1" applyAlignment="1">
      <alignment horizontal="center" vertical="top" wrapText="1"/>
    </xf>
    <xf numFmtId="2" fontId="15" fillId="2" borderId="16" xfId="0" applyNumberFormat="1" applyFont="1" applyFill="1" applyBorder="1" applyAlignment="1">
      <alignment horizontal="center" vertical="top" wrapText="1"/>
    </xf>
    <xf numFmtId="2" fontId="15" fillId="2" borderId="16" xfId="0" applyNumberFormat="1" applyFont="1" applyFill="1" applyBorder="1" applyAlignment="1">
      <alignment vertical="top" wrapText="1"/>
    </xf>
    <xf numFmtId="9" fontId="15" fillId="2" borderId="16" xfId="0" applyNumberFormat="1" applyFont="1" applyFill="1" applyBorder="1" applyAlignment="1">
      <alignment horizontal="center" vertical="top" wrapText="1"/>
    </xf>
    <xf numFmtId="1" fontId="15" fillId="2" borderId="16" xfId="0" applyNumberFormat="1" applyFont="1" applyFill="1" applyBorder="1" applyAlignment="1">
      <alignment horizontal="center" vertical="top" wrapText="1"/>
    </xf>
    <xf numFmtId="0" fontId="1" fillId="2" borderId="16" xfId="0" applyFont="1" applyFill="1" applyBorder="1" applyAlignment="1">
      <alignment horizontal="center" vertical="top" wrapText="1"/>
    </xf>
    <xf numFmtId="165" fontId="13" fillId="2" borderId="16" xfId="0" applyNumberFormat="1" applyFont="1" applyFill="1" applyBorder="1"/>
    <xf numFmtId="0" fontId="15" fillId="2" borderId="17" xfId="0" applyFont="1" applyFill="1" applyBorder="1" applyAlignment="1" applyProtection="1">
      <alignment horizontal="center" vertical="top" wrapText="1"/>
      <protection locked="0"/>
    </xf>
    <xf numFmtId="14" fontId="1" fillId="2" borderId="17" xfId="0" applyNumberFormat="1" applyFont="1" applyFill="1" applyBorder="1" applyAlignment="1" applyProtection="1">
      <alignment vertical="center" wrapText="1"/>
      <protection locked="0"/>
    </xf>
    <xf numFmtId="2" fontId="15" fillId="2" borderId="17" xfId="0" applyNumberFormat="1" applyFont="1" applyFill="1" applyBorder="1" applyAlignment="1" applyProtection="1">
      <alignment horizontal="center" vertical="top" wrapText="1"/>
      <protection locked="0"/>
    </xf>
    <xf numFmtId="2" fontId="15" fillId="2" borderId="17" xfId="0" applyNumberFormat="1" applyFont="1" applyFill="1" applyBorder="1" applyAlignment="1" applyProtection="1">
      <alignment vertical="top" wrapText="1"/>
      <protection locked="0"/>
    </xf>
    <xf numFmtId="9" fontId="15" fillId="2" borderId="17" xfId="0" applyNumberFormat="1" applyFont="1" applyFill="1" applyBorder="1" applyAlignment="1" applyProtection="1">
      <alignment horizontal="center" vertical="top" wrapText="1"/>
      <protection locked="0"/>
    </xf>
    <xf numFmtId="1" fontId="1" fillId="2" borderId="17" xfId="0" applyNumberFormat="1" applyFont="1" applyFill="1" applyBorder="1" applyAlignment="1" applyProtection="1">
      <alignment horizontal="center" vertical="top" wrapText="1"/>
      <protection locked="0"/>
    </xf>
    <xf numFmtId="0" fontId="1" fillId="2" borderId="17" xfId="0" applyFont="1" applyFill="1" applyBorder="1" applyAlignment="1">
      <alignment horizontal="center" vertical="top" wrapText="1"/>
    </xf>
    <xf numFmtId="165" fontId="13" fillId="2" borderId="17" xfId="0" applyNumberFormat="1" applyFont="1" applyFill="1" applyBorder="1" applyProtection="1">
      <protection locked="0"/>
    </xf>
    <xf numFmtId="0" fontId="15" fillId="2" borderId="18" xfId="0" applyFont="1" applyFill="1" applyBorder="1" applyAlignment="1" applyProtection="1">
      <alignment horizontal="center" vertical="top" wrapText="1"/>
      <protection locked="0"/>
    </xf>
    <xf numFmtId="14" fontId="1" fillId="2" borderId="18" xfId="0" applyNumberFormat="1" applyFont="1" applyFill="1" applyBorder="1" applyAlignment="1" applyProtection="1">
      <alignment vertical="center" wrapText="1"/>
      <protection locked="0"/>
    </xf>
    <xf numFmtId="2" fontId="15" fillId="2" borderId="18" xfId="0" applyNumberFormat="1" applyFont="1" applyFill="1" applyBorder="1" applyAlignment="1" applyProtection="1">
      <alignment horizontal="center" vertical="top" wrapText="1"/>
      <protection locked="0"/>
    </xf>
    <xf numFmtId="2" fontId="15" fillId="2" borderId="18" xfId="0" applyNumberFormat="1" applyFont="1" applyFill="1" applyBorder="1" applyAlignment="1" applyProtection="1">
      <alignment vertical="top" wrapText="1"/>
      <protection locked="0"/>
    </xf>
    <xf numFmtId="9" fontId="15" fillId="2" borderId="18" xfId="0" applyNumberFormat="1" applyFont="1" applyFill="1" applyBorder="1" applyAlignment="1" applyProtection="1">
      <alignment horizontal="center" vertical="top" wrapText="1"/>
      <protection locked="0"/>
    </xf>
    <xf numFmtId="1" fontId="1" fillId="2" borderId="18" xfId="0" applyNumberFormat="1" applyFont="1" applyFill="1" applyBorder="1" applyAlignment="1" applyProtection="1">
      <alignment horizontal="center" vertical="top" wrapText="1"/>
      <protection locked="0"/>
    </xf>
    <xf numFmtId="0" fontId="1" fillId="2" borderId="18" xfId="0" applyFont="1" applyFill="1" applyBorder="1" applyAlignment="1">
      <alignment horizontal="center" vertical="top" wrapText="1"/>
    </xf>
    <xf numFmtId="165" fontId="13" fillId="2" borderId="18" xfId="0" applyNumberFormat="1" applyFont="1" applyFill="1" applyBorder="1" applyProtection="1">
      <protection locked="0"/>
    </xf>
    <xf numFmtId="0" fontId="23" fillId="2" borderId="1" xfId="0" applyFont="1" applyFill="1" applyBorder="1" applyAlignment="1" applyProtection="1">
      <alignment horizontal="center"/>
      <protection locked="0"/>
    </xf>
    <xf numFmtId="0" fontId="24" fillId="2" borderId="1" xfId="0" applyFont="1" applyFill="1" applyBorder="1" applyAlignment="1" applyProtection="1">
      <alignment horizontal="left"/>
      <protection locked="0"/>
    </xf>
    <xf numFmtId="0" fontId="25" fillId="2" borderId="1" xfId="0" applyFont="1" applyFill="1" applyBorder="1" applyAlignment="1" applyProtection="1">
      <alignment horizontal="center"/>
      <protection locked="0"/>
    </xf>
    <xf numFmtId="0" fontId="25" fillId="2" borderId="1" xfId="0" applyFont="1" applyFill="1" applyBorder="1" applyProtection="1">
      <protection locked="0"/>
    </xf>
    <xf numFmtId="0" fontId="23" fillId="2" borderId="0" xfId="0" applyFont="1" applyFill="1" applyProtection="1">
      <protection locked="0"/>
    </xf>
    <xf numFmtId="0" fontId="8" fillId="2" borderId="0" xfId="0" applyFont="1" applyFill="1" applyAlignment="1" applyProtection="1">
      <alignment vertical="top" wrapText="1"/>
      <protection locked="0"/>
    </xf>
    <xf numFmtId="164" fontId="7" fillId="2" borderId="0" xfId="0" applyNumberFormat="1" applyFont="1" applyFill="1" applyAlignment="1" applyProtection="1">
      <alignment horizontal="right"/>
      <protection locked="0"/>
    </xf>
    <xf numFmtId="0" fontId="6" fillId="2" borderId="0" xfId="0" applyFont="1" applyFill="1" applyAlignment="1" applyProtection="1">
      <alignment horizontal="center"/>
      <protection locked="0"/>
    </xf>
    <xf numFmtId="0" fontId="23" fillId="2" borderId="1" xfId="0" applyFont="1" applyFill="1" applyBorder="1" applyProtection="1">
      <protection locked="0"/>
    </xf>
    <xf numFmtId="0" fontId="15" fillId="2" borderId="16" xfId="0" applyFont="1" applyFill="1" applyBorder="1" applyAlignment="1" applyProtection="1">
      <alignment horizontal="center" vertical="top" wrapText="1"/>
      <protection locked="0"/>
    </xf>
    <xf numFmtId="14" fontId="1" fillId="2" borderId="16" xfId="0" applyNumberFormat="1" applyFont="1" applyFill="1" applyBorder="1" applyAlignment="1" applyProtection="1">
      <alignment vertical="center" wrapText="1"/>
      <protection locked="0"/>
    </xf>
    <xf numFmtId="2" fontId="1" fillId="2" borderId="16" xfId="0" applyNumberFormat="1" applyFont="1" applyFill="1" applyBorder="1" applyAlignment="1" applyProtection="1">
      <alignment vertical="center" wrapText="1"/>
      <protection locked="0"/>
    </xf>
    <xf numFmtId="2" fontId="15" fillId="2" borderId="16" xfId="0" applyNumberFormat="1" applyFont="1" applyFill="1" applyBorder="1" applyAlignment="1" applyProtection="1">
      <alignment horizontal="center" vertical="top" wrapText="1"/>
      <protection locked="0"/>
    </xf>
    <xf numFmtId="2" fontId="15" fillId="2" borderId="16" xfId="0" applyNumberFormat="1" applyFont="1" applyFill="1" applyBorder="1" applyAlignment="1" applyProtection="1">
      <alignment vertical="top" wrapText="1"/>
      <protection locked="0"/>
    </xf>
    <xf numFmtId="9" fontId="15" fillId="2" borderId="16" xfId="0" applyNumberFormat="1" applyFont="1" applyFill="1" applyBorder="1" applyAlignment="1" applyProtection="1">
      <alignment horizontal="center" vertical="top" wrapText="1"/>
      <protection locked="0"/>
    </xf>
    <xf numFmtId="1" fontId="15" fillId="2" borderId="16" xfId="0" applyNumberFormat="1" applyFont="1" applyFill="1" applyBorder="1" applyAlignment="1" applyProtection="1">
      <alignment horizontal="center" vertical="top" wrapText="1"/>
      <protection locked="0"/>
    </xf>
    <xf numFmtId="0" fontId="1" fillId="2" borderId="16" xfId="0" applyFont="1" applyFill="1" applyBorder="1" applyAlignment="1" applyProtection="1">
      <alignment horizontal="center" vertical="top" wrapText="1"/>
      <protection locked="0"/>
    </xf>
    <xf numFmtId="165" fontId="13" fillId="2" borderId="16" xfId="0" applyNumberFormat="1" applyFont="1" applyFill="1" applyBorder="1" applyProtection="1">
      <protection locked="0"/>
    </xf>
    <xf numFmtId="165" fontId="13" fillId="2" borderId="16" xfId="0" applyNumberFormat="1" applyFont="1" applyFill="1" applyBorder="1" applyAlignment="1" applyProtection="1">
      <alignment vertical="top" wrapText="1"/>
      <protection locked="0"/>
    </xf>
    <xf numFmtId="2" fontId="1" fillId="2" borderId="17" xfId="0" applyNumberFormat="1" applyFont="1" applyFill="1" applyBorder="1" applyAlignment="1" applyProtection="1">
      <alignment vertical="center" wrapText="1"/>
      <protection locked="0"/>
    </xf>
    <xf numFmtId="0" fontId="1" fillId="2" borderId="17" xfId="0" applyFont="1" applyFill="1" applyBorder="1" applyAlignment="1" applyProtection="1">
      <alignment horizontal="center" vertical="top" wrapText="1"/>
      <protection locked="0"/>
    </xf>
    <xf numFmtId="165" fontId="13" fillId="2" borderId="17" xfId="0" applyNumberFormat="1" applyFont="1" applyFill="1" applyBorder="1" applyAlignment="1" applyProtection="1">
      <alignment vertical="top" wrapText="1"/>
      <protection locked="0"/>
    </xf>
    <xf numFmtId="2" fontId="1" fillId="2" borderId="18" xfId="0" applyNumberFormat="1" applyFont="1" applyFill="1" applyBorder="1" applyAlignment="1" applyProtection="1">
      <alignment vertical="center" wrapText="1"/>
      <protection locked="0"/>
    </xf>
    <xf numFmtId="0" fontId="1" fillId="2" borderId="18" xfId="0" applyFont="1" applyFill="1" applyBorder="1" applyAlignment="1" applyProtection="1">
      <alignment horizontal="center" vertical="top" wrapText="1"/>
      <protection locked="0"/>
    </xf>
    <xf numFmtId="165" fontId="13" fillId="2" borderId="18" xfId="0" applyNumberFormat="1" applyFont="1" applyFill="1" applyBorder="1" applyAlignment="1" applyProtection="1">
      <alignment vertical="top" wrapText="1"/>
      <protection locked="0"/>
    </xf>
    <xf numFmtId="14" fontId="1" fillId="0" borderId="16" xfId="0" applyNumberFormat="1" applyFont="1" applyBorder="1" applyAlignment="1">
      <alignment vertical="center" wrapText="1"/>
    </xf>
    <xf numFmtId="2" fontId="1" fillId="0" borderId="16" xfId="0" applyNumberFormat="1" applyFont="1" applyBorder="1" applyAlignment="1">
      <alignment vertical="center" wrapText="1"/>
    </xf>
    <xf numFmtId="165" fontId="13" fillId="2" borderId="16" xfId="0" applyNumberFormat="1" applyFont="1" applyFill="1" applyBorder="1" applyAlignment="1">
      <alignment vertical="top" wrapText="1"/>
    </xf>
    <xf numFmtId="14" fontId="1" fillId="0" borderId="17" xfId="0" applyNumberFormat="1" applyFont="1" applyBorder="1" applyAlignment="1" applyProtection="1">
      <alignment vertical="center" wrapText="1"/>
      <protection locked="0"/>
    </xf>
    <xf numFmtId="2" fontId="1" fillId="0" borderId="17" xfId="0" applyNumberFormat="1" applyFont="1" applyBorder="1" applyAlignment="1" applyProtection="1">
      <alignment vertical="center" wrapText="1"/>
      <protection locked="0"/>
    </xf>
    <xf numFmtId="165" fontId="12" fillId="2" borderId="1" xfId="0" applyNumberFormat="1" applyFont="1" applyFill="1" applyBorder="1" applyAlignment="1">
      <alignment horizontal="right" vertical="center" wrapText="1"/>
    </xf>
    <xf numFmtId="14" fontId="0" fillId="2" borderId="16" xfId="0" applyNumberFormat="1" applyFill="1" applyBorder="1" applyAlignment="1">
      <alignment vertical="center" wrapText="1"/>
    </xf>
    <xf numFmtId="2" fontId="0" fillId="2" borderId="16" xfId="0" applyNumberFormat="1" applyFill="1" applyBorder="1" applyAlignment="1">
      <alignment horizontal="center" vertical="center" wrapText="1"/>
    </xf>
    <xf numFmtId="0" fontId="0" fillId="2" borderId="16" xfId="0" applyFill="1" applyBorder="1" applyAlignment="1">
      <alignment horizontal="center" vertical="top" wrapText="1"/>
    </xf>
    <xf numFmtId="14" fontId="0" fillId="2" borderId="17" xfId="0" applyNumberFormat="1" applyFill="1" applyBorder="1" applyAlignment="1" applyProtection="1">
      <alignment vertical="center" wrapText="1"/>
      <protection locked="0"/>
    </xf>
    <xf numFmtId="2" fontId="0" fillId="2" borderId="17" xfId="0" applyNumberFormat="1" applyFill="1" applyBorder="1" applyAlignment="1" applyProtection="1">
      <alignment horizontal="center" vertical="center" wrapText="1"/>
      <protection locked="0"/>
    </xf>
    <xf numFmtId="1" fontId="0" fillId="2" borderId="17" xfId="0" applyNumberFormat="1" applyFill="1" applyBorder="1" applyAlignment="1" applyProtection="1">
      <alignment horizontal="center" vertical="top" wrapText="1"/>
      <protection locked="0"/>
    </xf>
    <xf numFmtId="0" fontId="0" fillId="2" borderId="17" xfId="0" applyFill="1" applyBorder="1" applyAlignment="1">
      <alignment horizontal="center" vertical="top" wrapText="1"/>
    </xf>
    <xf numFmtId="14" fontId="0" fillId="2" borderId="18" xfId="0" applyNumberFormat="1" applyFill="1" applyBorder="1" applyAlignment="1" applyProtection="1">
      <alignment vertical="center" wrapText="1"/>
      <protection locked="0"/>
    </xf>
    <xf numFmtId="2" fontId="0" fillId="2" borderId="18" xfId="0" applyNumberFormat="1" applyFill="1" applyBorder="1" applyAlignment="1" applyProtection="1">
      <alignment horizontal="center" vertical="center" wrapText="1"/>
      <protection locked="0"/>
    </xf>
    <xf numFmtId="1" fontId="0" fillId="2" borderId="18" xfId="0" applyNumberFormat="1" applyFill="1" applyBorder="1" applyAlignment="1" applyProtection="1">
      <alignment horizontal="center" vertical="top" wrapText="1"/>
      <protection locked="0"/>
    </xf>
    <xf numFmtId="0" fontId="0" fillId="2" borderId="18" xfId="0" applyFill="1" applyBorder="1" applyAlignment="1">
      <alignment horizontal="center" vertical="top" wrapText="1"/>
    </xf>
    <xf numFmtId="165" fontId="6" fillId="2" borderId="1" xfId="0" applyNumberFormat="1" applyFont="1" applyFill="1" applyBorder="1" applyProtection="1">
      <protection locked="0"/>
    </xf>
    <xf numFmtId="165" fontId="6" fillId="2" borderId="1" xfId="0" applyNumberFormat="1" applyFont="1" applyFill="1" applyBorder="1"/>
    <xf numFmtId="0" fontId="0" fillId="2" borderId="0" xfId="0" applyFill="1" applyAlignment="1" applyProtection="1">
      <alignment vertical="center"/>
      <protection locked="0"/>
    </xf>
    <xf numFmtId="165" fontId="7" fillId="2" borderId="11" xfId="0" applyNumberFormat="1" applyFont="1" applyFill="1" applyBorder="1" applyAlignment="1" applyProtection="1">
      <alignment horizontal="right"/>
      <protection locked="0"/>
    </xf>
    <xf numFmtId="168" fontId="10" fillId="2" borderId="6" xfId="0" applyNumberFormat="1" applyFont="1" applyFill="1" applyBorder="1"/>
    <xf numFmtId="0" fontId="31" fillId="4" borderId="37" xfId="0" applyFont="1" applyFill="1" applyBorder="1" applyAlignment="1">
      <alignment horizontal="center" vertical="center" wrapText="1"/>
    </xf>
    <xf numFmtId="0" fontId="31" fillId="4" borderId="38" xfId="0" applyFont="1" applyFill="1" applyBorder="1" applyAlignment="1">
      <alignment horizontal="center" vertical="center" wrapText="1"/>
    </xf>
    <xf numFmtId="0" fontId="30" fillId="4" borderId="38" xfId="0" applyFont="1" applyFill="1" applyBorder="1" applyAlignment="1">
      <alignment horizontal="center" vertical="center" wrapText="1"/>
    </xf>
    <xf numFmtId="0" fontId="31" fillId="5" borderId="37" xfId="0" applyFont="1" applyFill="1" applyBorder="1" applyAlignment="1">
      <alignment horizontal="center" vertical="center" wrapText="1"/>
    </xf>
    <xf numFmtId="0" fontId="31" fillId="5" borderId="38" xfId="0" applyFont="1" applyFill="1" applyBorder="1" applyAlignment="1">
      <alignment horizontal="center" vertical="center" wrapText="1"/>
    </xf>
    <xf numFmtId="0" fontId="10" fillId="2" borderId="43" xfId="0" applyFont="1" applyFill="1" applyBorder="1"/>
    <xf numFmtId="0" fontId="17" fillId="2" borderId="1" xfId="0" applyFont="1" applyFill="1" applyBorder="1" applyProtection="1">
      <protection locked="0"/>
    </xf>
    <xf numFmtId="0" fontId="20" fillId="0" borderId="0" xfId="0" applyFont="1" applyAlignment="1" applyProtection="1">
      <alignment vertical="top" wrapText="1"/>
      <protection locked="0"/>
    </xf>
    <xf numFmtId="0" fontId="6" fillId="0" borderId="0" xfId="0" applyFont="1" applyAlignment="1" applyProtection="1">
      <alignment horizontal="center"/>
      <protection locked="0"/>
    </xf>
    <xf numFmtId="0" fontId="0" fillId="0" borderId="0" xfId="0" applyProtection="1">
      <protection locked="0"/>
    </xf>
    <xf numFmtId="1" fontId="2" fillId="0" borderId="0" xfId="0" applyNumberFormat="1" applyFont="1" applyProtection="1">
      <protection locked="0"/>
    </xf>
    <xf numFmtId="0" fontId="10" fillId="0" borderId="0" xfId="0" applyFont="1" applyAlignment="1" applyProtection="1">
      <alignment horizontal="center"/>
      <protection locked="0"/>
    </xf>
    <xf numFmtId="0" fontId="10" fillId="0" borderId="0" xfId="0" applyFont="1" applyAlignment="1" applyProtection="1">
      <alignment horizontal="left"/>
      <protection locked="0"/>
    </xf>
    <xf numFmtId="164" fontId="19" fillId="0" borderId="10" xfId="0" applyNumberFormat="1" applyFont="1" applyBorder="1" applyAlignment="1" applyProtection="1">
      <alignment horizontal="center"/>
      <protection locked="0"/>
    </xf>
    <xf numFmtId="0" fontId="10" fillId="0" borderId="6" xfId="0" applyFont="1" applyBorder="1" applyAlignment="1" applyProtection="1">
      <alignment horizontal="center"/>
      <protection locked="0"/>
    </xf>
    <xf numFmtId="0" fontId="17" fillId="0" borderId="0" xfId="0" applyFont="1" applyProtection="1">
      <protection locked="0"/>
    </xf>
    <xf numFmtId="0" fontId="10" fillId="0" borderId="0" xfId="0" applyFont="1" applyAlignment="1" applyProtection="1">
      <alignment horizontal="center" vertical="center" wrapText="1"/>
      <protection locked="0"/>
    </xf>
    <xf numFmtId="0" fontId="17"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7" fillId="0" borderId="0" xfId="0" applyFont="1" applyAlignment="1" applyProtection="1">
      <alignment horizontal="center"/>
      <protection locked="0"/>
    </xf>
    <xf numFmtId="168" fontId="10" fillId="0" borderId="6" xfId="0" applyNumberFormat="1" applyFont="1" applyBorder="1"/>
    <xf numFmtId="1" fontId="10" fillId="0" borderId="9" xfId="0" applyNumberFormat="1" applyFont="1" applyBorder="1" applyProtection="1">
      <protection locked="0"/>
    </xf>
    <xf numFmtId="0" fontId="19" fillId="0" borderId="8" xfId="0" applyFont="1" applyBorder="1" applyProtection="1">
      <protection locked="0"/>
    </xf>
    <xf numFmtId="0" fontId="19" fillId="0" borderId="7" xfId="0" applyFont="1" applyBorder="1" applyProtection="1">
      <protection locked="0"/>
    </xf>
    <xf numFmtId="1" fontId="10" fillId="0" borderId="13" xfId="0" applyNumberFormat="1" applyFont="1" applyBorder="1" applyAlignment="1" applyProtection="1">
      <alignment horizontal="center"/>
      <protection locked="0"/>
    </xf>
    <xf numFmtId="1" fontId="19" fillId="0" borderId="1" xfId="0" applyNumberFormat="1" applyFont="1" applyBorder="1" applyAlignment="1" applyProtection="1">
      <alignment horizontal="center"/>
      <protection locked="0"/>
    </xf>
    <xf numFmtId="164" fontId="10" fillId="0" borderId="1" xfId="0" applyNumberFormat="1" applyFont="1" applyBorder="1" applyAlignment="1" applyProtection="1">
      <alignment horizontal="right"/>
      <protection locked="0"/>
    </xf>
    <xf numFmtId="0" fontId="17" fillId="0" borderId="2" xfId="0" applyFont="1" applyBorder="1" applyProtection="1">
      <protection locked="0"/>
    </xf>
    <xf numFmtId="0" fontId="17" fillId="0" borderId="2" xfId="0" applyFont="1" applyBorder="1" applyAlignment="1" applyProtection="1">
      <alignment horizontal="center"/>
      <protection locked="0"/>
    </xf>
    <xf numFmtId="0" fontId="6" fillId="0" borderId="0" xfId="0" applyFont="1" applyAlignment="1" applyProtection="1">
      <alignment horizontal="left" vertical="center"/>
      <protection locked="0"/>
    </xf>
    <xf numFmtId="0" fontId="10" fillId="0" borderId="1" xfId="0" applyFont="1" applyBorder="1" applyAlignment="1" applyProtection="1">
      <alignment horizontal="center"/>
      <protection locked="0"/>
    </xf>
    <xf numFmtId="0" fontId="10" fillId="0" borderId="1" xfId="0" applyFont="1" applyBorder="1" applyAlignment="1">
      <alignment horizontal="center" vertical="center"/>
    </xf>
    <xf numFmtId="0" fontId="19" fillId="0" borderId="21" xfId="0" applyFont="1" applyBorder="1" applyAlignment="1">
      <alignment vertical="center"/>
    </xf>
    <xf numFmtId="0" fontId="10" fillId="0" borderId="43" xfId="0" applyFont="1" applyBorder="1"/>
    <xf numFmtId="0" fontId="10" fillId="0" borderId="3" xfId="0" applyFont="1" applyBorder="1" applyProtection="1">
      <protection locked="0"/>
    </xf>
    <xf numFmtId="1" fontId="18" fillId="0" borderId="0" xfId="0" applyNumberFormat="1" applyFont="1" applyAlignment="1" applyProtection="1">
      <alignment horizontal="center" vertical="center"/>
      <protection locked="0"/>
    </xf>
    <xf numFmtId="164" fontId="10" fillId="0" borderId="0" xfId="0" applyNumberFormat="1" applyFont="1" applyAlignment="1" applyProtection="1">
      <alignment horizontal="right" vertical="center"/>
      <protection locked="0"/>
    </xf>
    <xf numFmtId="164" fontId="17" fillId="0" borderId="0" xfId="0" applyNumberFormat="1" applyFont="1" applyProtection="1">
      <protection locked="0"/>
    </xf>
    <xf numFmtId="4" fontId="10" fillId="0" borderId="0" xfId="0" applyNumberFormat="1" applyFont="1" applyProtection="1">
      <protection locked="0"/>
    </xf>
    <xf numFmtId="0" fontId="5" fillId="0" borderId="1" xfId="0" applyFont="1" applyBorder="1" applyAlignment="1" applyProtection="1">
      <alignment horizontal="center" vertical="center" wrapText="1"/>
      <protection locked="0"/>
    </xf>
    <xf numFmtId="0" fontId="16" fillId="0" borderId="1" xfId="0" applyFont="1" applyBorder="1" applyAlignment="1" applyProtection="1">
      <alignment horizontal="center" vertical="center" wrapText="1"/>
      <protection locked="0"/>
    </xf>
    <xf numFmtId="0" fontId="15" fillId="0" borderId="16" xfId="0" applyFont="1" applyBorder="1" applyAlignment="1">
      <alignment horizontal="center" vertical="top" wrapText="1"/>
    </xf>
    <xf numFmtId="0" fontId="15" fillId="0" borderId="17" xfId="0" applyFont="1" applyBorder="1" applyAlignment="1" applyProtection="1">
      <alignment horizontal="center" vertical="top" wrapText="1"/>
      <protection locked="0"/>
    </xf>
    <xf numFmtId="0" fontId="13" fillId="0" borderId="1" xfId="0" applyFont="1" applyBorder="1" applyAlignment="1" applyProtection="1">
      <alignment vertical="center" wrapText="1"/>
      <protection locked="0"/>
    </xf>
    <xf numFmtId="0" fontId="14" fillId="0" borderId="1"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1" fontId="12" fillId="0" borderId="1" xfId="0" applyNumberFormat="1" applyFont="1" applyBorder="1" applyAlignment="1">
      <alignment horizontal="center" vertical="center" wrapText="1"/>
    </xf>
    <xf numFmtId="0" fontId="12" fillId="0" borderId="1" xfId="0" applyFont="1" applyBorder="1" applyAlignment="1" applyProtection="1">
      <alignment horizontal="center" vertical="center" wrapText="1"/>
      <protection locked="0"/>
    </xf>
    <xf numFmtId="165" fontId="6" fillId="0" borderId="1" xfId="0" applyNumberFormat="1" applyFont="1" applyBorder="1" applyProtection="1">
      <protection locked="0"/>
    </xf>
    <xf numFmtId="165" fontId="6" fillId="0" borderId="1" xfId="0" applyNumberFormat="1" applyFont="1" applyBorder="1"/>
    <xf numFmtId="0" fontId="0" fillId="0" borderId="1" xfId="0" applyBorder="1" applyProtection="1">
      <protection locked="0"/>
    </xf>
    <xf numFmtId="0" fontId="10" fillId="0" borderId="1" xfId="0" applyFont="1" applyBorder="1" applyAlignment="1" applyProtection="1">
      <alignment horizontal="left"/>
      <protection locked="0"/>
    </xf>
    <xf numFmtId="0" fontId="0" fillId="0" borderId="1" xfId="0" applyBorder="1" applyAlignment="1" applyProtection="1">
      <alignment horizontal="center"/>
      <protection locked="0"/>
    </xf>
    <xf numFmtId="0" fontId="8" fillId="0" borderId="1" xfId="0" applyFont="1" applyBorder="1" applyAlignment="1" applyProtection="1">
      <alignment horizontal="center"/>
      <protection locked="0"/>
    </xf>
    <xf numFmtId="0" fontId="6" fillId="0" borderId="1" xfId="0" applyFont="1" applyBorder="1" applyAlignment="1" applyProtection="1">
      <alignment horizontal="left"/>
      <protection locked="0"/>
    </xf>
    <xf numFmtId="0" fontId="9" fillId="0" borderId="1" xfId="0" applyFont="1" applyBorder="1" applyAlignment="1" applyProtection="1">
      <alignment horizontal="center"/>
      <protection locked="0"/>
    </xf>
    <xf numFmtId="0" fontId="9" fillId="0" borderId="1" xfId="0" applyFont="1" applyBorder="1" applyProtection="1">
      <protection locked="0"/>
    </xf>
    <xf numFmtId="0" fontId="23" fillId="0" borderId="1" xfId="0" applyFont="1" applyBorder="1" applyAlignment="1" applyProtection="1">
      <alignment horizontal="center"/>
      <protection locked="0"/>
    </xf>
    <xf numFmtId="0" fontId="24" fillId="0" borderId="1" xfId="0" applyFont="1" applyBorder="1" applyAlignment="1" applyProtection="1">
      <alignment horizontal="left"/>
      <protection locked="0"/>
    </xf>
    <xf numFmtId="0" fontId="25" fillId="0" borderId="1" xfId="0" applyFont="1" applyBorder="1" applyAlignment="1" applyProtection="1">
      <alignment horizontal="center"/>
      <protection locked="0"/>
    </xf>
    <xf numFmtId="0" fontId="25" fillId="0" borderId="1" xfId="0" applyFont="1" applyBorder="1" applyProtection="1">
      <protection locked="0"/>
    </xf>
    <xf numFmtId="0" fontId="23" fillId="0" borderId="0" xfId="0" applyFont="1" applyProtection="1">
      <protection locked="0"/>
    </xf>
    <xf numFmtId="0" fontId="3" fillId="0" borderId="0" xfId="0" applyFont="1" applyProtection="1">
      <protection locked="0"/>
    </xf>
    <xf numFmtId="1" fontId="4" fillId="0" borderId="0" xfId="0" applyNumberFormat="1" applyFont="1" applyProtection="1">
      <protection locked="0"/>
    </xf>
    <xf numFmtId="0" fontId="0" fillId="0" borderId="0" xfId="0" applyAlignment="1" applyProtection="1">
      <alignment horizontal="center"/>
      <protection locked="0"/>
    </xf>
    <xf numFmtId="164" fontId="0" fillId="0" borderId="0" xfId="0" applyNumberFormat="1" applyProtection="1">
      <protection locked="0"/>
    </xf>
    <xf numFmtId="0" fontId="35" fillId="4" borderId="37" xfId="0" applyFont="1" applyFill="1" applyBorder="1" applyAlignment="1">
      <alignment horizontal="center" vertical="center" wrapText="1"/>
    </xf>
    <xf numFmtId="0" fontId="35" fillId="4" borderId="38"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38" xfId="0" applyFont="1" applyFill="1" applyBorder="1" applyAlignment="1">
      <alignment horizontal="center" vertical="center" wrapText="1"/>
    </xf>
    <xf numFmtId="167" fontId="10" fillId="2" borderId="1" xfId="0" applyNumberFormat="1" applyFont="1" applyFill="1" applyBorder="1" applyAlignment="1">
      <alignment vertical="center"/>
    </xf>
    <xf numFmtId="167" fontId="33" fillId="2" borderId="1" xfId="0" applyNumberFormat="1" applyFont="1" applyFill="1" applyBorder="1" applyAlignment="1">
      <alignment vertical="center"/>
    </xf>
    <xf numFmtId="167" fontId="10" fillId="2" borderId="6" xfId="0" applyNumberFormat="1" applyFont="1" applyFill="1" applyBorder="1"/>
    <xf numFmtId="168" fontId="33" fillId="2" borderId="1" xfId="0" applyNumberFormat="1" applyFont="1" applyFill="1" applyBorder="1" applyAlignment="1" applyProtection="1">
      <alignment horizontal="center" vertical="center"/>
      <protection locked="0"/>
    </xf>
    <xf numFmtId="0" fontId="10" fillId="2" borderId="1" xfId="0" applyFont="1" applyFill="1" applyBorder="1" applyAlignment="1" applyProtection="1">
      <alignment horizontal="center" vertical="center"/>
      <protection locked="0"/>
    </xf>
    <xf numFmtId="167" fontId="36" fillId="2" borderId="1" xfId="0" applyNumberFormat="1" applyFont="1" applyFill="1" applyBorder="1" applyAlignment="1">
      <alignment vertical="center"/>
    </xf>
    <xf numFmtId="0" fontId="37" fillId="2" borderId="1" xfId="0" applyFont="1" applyFill="1" applyBorder="1" applyAlignment="1">
      <alignment horizontal="center" vertical="center"/>
    </xf>
    <xf numFmtId="0" fontId="37" fillId="2" borderId="1" xfId="0" applyFont="1" applyFill="1" applyBorder="1" applyAlignment="1" applyProtection="1">
      <alignment horizontal="center"/>
      <protection locked="0"/>
    </xf>
    <xf numFmtId="0" fontId="10" fillId="2" borderId="1" xfId="0" applyFont="1" applyFill="1" applyBorder="1" applyAlignment="1">
      <alignment horizontal="center" vertical="center"/>
    </xf>
    <xf numFmtId="0" fontId="10" fillId="2" borderId="6" xfId="0" applyFont="1" applyFill="1" applyBorder="1" applyAlignment="1">
      <alignment vertical="center"/>
    </xf>
    <xf numFmtId="0" fontId="10" fillId="0" borderId="7" xfId="0" applyFont="1" applyBorder="1"/>
    <xf numFmtId="0" fontId="10" fillId="2" borderId="6" xfId="0" applyFont="1" applyFill="1" applyBorder="1"/>
    <xf numFmtId="164" fontId="7" fillId="0" borderId="0" xfId="0" applyNumberFormat="1" applyFont="1" applyAlignment="1" applyProtection="1">
      <alignment horizontal="center"/>
      <protection locked="0"/>
    </xf>
    <xf numFmtId="14" fontId="39" fillId="0" borderId="16" xfId="0" applyNumberFormat="1" applyFont="1" applyBorder="1" applyAlignment="1">
      <alignment horizontal="center" vertical="center" wrapText="1"/>
    </xf>
    <xf numFmtId="2" fontId="39" fillId="0" borderId="16" xfId="0" applyNumberFormat="1" applyFont="1" applyBorder="1" applyAlignment="1">
      <alignment horizontal="center" vertical="center" wrapText="1"/>
    </xf>
    <xf numFmtId="2" fontId="39" fillId="0" borderId="16" xfId="0" applyNumberFormat="1" applyFont="1" applyBorder="1" applyAlignment="1">
      <alignment horizontal="center" vertical="top" wrapText="1"/>
    </xf>
    <xf numFmtId="2" fontId="39" fillId="0" borderId="16" xfId="0" applyNumberFormat="1" applyFont="1" applyBorder="1" applyAlignment="1">
      <alignment vertical="top" wrapText="1"/>
    </xf>
    <xf numFmtId="9" fontId="39" fillId="0" borderId="16" xfId="0" applyNumberFormat="1" applyFont="1" applyBorder="1" applyAlignment="1">
      <alignment horizontal="center" vertical="top" wrapText="1"/>
    </xf>
    <xf numFmtId="14" fontId="39" fillId="0" borderId="17" xfId="0" applyNumberFormat="1" applyFont="1" applyBorder="1" applyAlignment="1" applyProtection="1">
      <alignment horizontal="center" vertical="center" wrapText="1"/>
      <protection locked="0"/>
    </xf>
    <xf numFmtId="2" fontId="39" fillId="0" borderId="17" xfId="0" applyNumberFormat="1" applyFont="1" applyBorder="1" applyAlignment="1" applyProtection="1">
      <alignment horizontal="center" vertical="center" wrapText="1"/>
      <protection locked="0"/>
    </xf>
    <xf numFmtId="2" fontId="39" fillId="0" borderId="17" xfId="0" applyNumberFormat="1" applyFont="1" applyBorder="1" applyAlignment="1" applyProtection="1">
      <alignment horizontal="center" vertical="top" wrapText="1"/>
      <protection locked="0"/>
    </xf>
    <xf numFmtId="2" fontId="39" fillId="0" borderId="17" xfId="0" applyNumberFormat="1" applyFont="1" applyBorder="1" applyAlignment="1" applyProtection="1">
      <alignment vertical="top" wrapText="1"/>
      <protection locked="0"/>
    </xf>
    <xf numFmtId="9" fontId="39" fillId="0" borderId="17" xfId="0" applyNumberFormat="1" applyFont="1" applyBorder="1" applyAlignment="1" applyProtection="1">
      <alignment horizontal="center" vertical="top" wrapText="1"/>
      <protection locked="0"/>
    </xf>
    <xf numFmtId="0" fontId="39" fillId="2" borderId="16" xfId="0" applyFont="1" applyFill="1" applyBorder="1" applyAlignment="1">
      <alignment horizontal="center" vertical="top" wrapText="1"/>
    </xf>
    <xf numFmtId="14" fontId="39" fillId="2" borderId="16" xfId="0" applyNumberFormat="1" applyFont="1" applyFill="1" applyBorder="1" applyAlignment="1">
      <alignment vertical="center" wrapText="1"/>
    </xf>
    <xf numFmtId="2" fontId="39" fillId="2" borderId="16" xfId="0" applyNumberFormat="1" applyFont="1" applyFill="1" applyBorder="1" applyAlignment="1">
      <alignment horizontal="center" vertical="center" wrapText="1"/>
    </xf>
    <xf numFmtId="2" fontId="39" fillId="2" borderId="16" xfId="0" applyNumberFormat="1" applyFont="1" applyFill="1" applyBorder="1" applyAlignment="1">
      <alignment horizontal="center" vertical="top" wrapText="1"/>
    </xf>
    <xf numFmtId="2" fontId="39" fillId="2" borderId="16" xfId="0" applyNumberFormat="1" applyFont="1" applyFill="1" applyBorder="1" applyAlignment="1">
      <alignment vertical="top" wrapText="1"/>
    </xf>
    <xf numFmtId="9" fontId="39" fillId="2" borderId="16" xfId="0" applyNumberFormat="1" applyFont="1" applyFill="1" applyBorder="1" applyAlignment="1">
      <alignment horizontal="center" vertical="top" wrapText="1"/>
    </xf>
    <xf numFmtId="0" fontId="39" fillId="2" borderId="17" xfId="0" applyFont="1" applyFill="1" applyBorder="1" applyAlignment="1" applyProtection="1">
      <alignment horizontal="center" vertical="top" wrapText="1"/>
      <protection locked="0"/>
    </xf>
    <xf numFmtId="14" fontId="39" fillId="2" borderId="17" xfId="0" applyNumberFormat="1" applyFont="1" applyFill="1" applyBorder="1" applyAlignment="1" applyProtection="1">
      <alignment vertical="center" wrapText="1"/>
      <protection locked="0"/>
    </xf>
    <xf numFmtId="2" fontId="39" fillId="2" borderId="17" xfId="0" applyNumberFormat="1" applyFont="1" applyFill="1" applyBorder="1" applyAlignment="1" applyProtection="1">
      <alignment horizontal="center" vertical="center" wrapText="1"/>
      <protection locked="0"/>
    </xf>
    <xf numFmtId="2" fontId="39" fillId="2" borderId="17" xfId="0" applyNumberFormat="1" applyFont="1" applyFill="1" applyBorder="1" applyAlignment="1" applyProtection="1">
      <alignment horizontal="center" vertical="top" wrapText="1"/>
      <protection locked="0"/>
    </xf>
    <xf numFmtId="2" fontId="39" fillId="2" borderId="17" xfId="0" applyNumberFormat="1" applyFont="1" applyFill="1" applyBorder="1" applyAlignment="1" applyProtection="1">
      <alignment vertical="top" wrapText="1"/>
      <protection locked="0"/>
    </xf>
    <xf numFmtId="9" fontId="39" fillId="2" borderId="17" xfId="0" applyNumberFormat="1" applyFont="1" applyFill="1" applyBorder="1" applyAlignment="1" applyProtection="1">
      <alignment horizontal="center" vertical="top" wrapText="1"/>
      <protection locked="0"/>
    </xf>
    <xf numFmtId="0" fontId="7" fillId="0" borderId="1" xfId="0" applyFont="1" applyBorder="1" applyAlignment="1" applyProtection="1">
      <alignment horizontal="left"/>
      <protection locked="0"/>
    </xf>
    <xf numFmtId="1" fontId="0" fillId="0" borderId="16" xfId="0" applyNumberFormat="1" applyBorder="1" applyAlignment="1">
      <alignment horizontal="center" vertical="top" wrapText="1"/>
    </xf>
    <xf numFmtId="0" fontId="0" fillId="0" borderId="16" xfId="0" applyBorder="1" applyAlignment="1">
      <alignment horizontal="center" vertical="top" wrapText="1"/>
    </xf>
    <xf numFmtId="165" fontId="40" fillId="0" borderId="16" xfId="0" applyNumberFormat="1" applyFont="1" applyBorder="1"/>
    <xf numFmtId="1" fontId="0" fillId="0" borderId="17" xfId="0" applyNumberFormat="1" applyBorder="1" applyAlignment="1" applyProtection="1">
      <alignment horizontal="center" vertical="top" wrapText="1"/>
      <protection locked="0"/>
    </xf>
    <xf numFmtId="0" fontId="0" fillId="0" borderId="17" xfId="0" applyBorder="1" applyAlignment="1">
      <alignment horizontal="center" vertical="top" wrapText="1"/>
    </xf>
    <xf numFmtId="165" fontId="40" fillId="0" borderId="17" xfId="0" applyNumberFormat="1" applyFont="1" applyBorder="1" applyProtection="1">
      <protection locked="0"/>
    </xf>
    <xf numFmtId="1" fontId="0" fillId="2" borderId="16" xfId="0" applyNumberFormat="1" applyFill="1" applyBorder="1" applyAlignment="1">
      <alignment horizontal="center" vertical="top" wrapText="1"/>
    </xf>
    <xf numFmtId="165" fontId="40" fillId="2" borderId="16" xfId="0" applyNumberFormat="1" applyFont="1" applyFill="1" applyBorder="1"/>
    <xf numFmtId="165" fontId="40" fillId="2" borderId="17" xfId="0" applyNumberFormat="1" applyFont="1" applyFill="1" applyBorder="1" applyProtection="1">
      <protection locked="0"/>
    </xf>
    <xf numFmtId="0" fontId="5" fillId="2" borderId="1" xfId="0" applyFont="1" applyFill="1" applyBorder="1" applyAlignment="1" applyProtection="1">
      <alignment horizontal="center" vertical="center" wrapText="1"/>
      <protection locked="0"/>
    </xf>
    <xf numFmtId="0" fontId="5" fillId="2" borderId="21" xfId="0" applyFont="1" applyFill="1" applyBorder="1" applyAlignment="1" applyProtection="1">
      <alignment horizontal="center" vertical="center" wrapText="1"/>
      <protection locked="0"/>
    </xf>
    <xf numFmtId="0" fontId="5" fillId="2" borderId="11" xfId="0" applyFont="1" applyFill="1" applyBorder="1" applyAlignment="1" applyProtection="1">
      <alignment horizontal="center" vertical="center" wrapText="1"/>
      <protection locked="0"/>
    </xf>
    <xf numFmtId="0" fontId="5" fillId="2" borderId="22"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top" wrapText="1"/>
      <protection locked="0"/>
    </xf>
    <xf numFmtId="0" fontId="6" fillId="2" borderId="0" xfId="0" applyFont="1" applyFill="1" applyAlignment="1" applyProtection="1">
      <alignment horizontal="center" vertical="center" wrapText="1"/>
      <protection locked="0"/>
    </xf>
    <xf numFmtId="0" fontId="28" fillId="2" borderId="0" xfId="0" applyFont="1" applyFill="1" applyAlignment="1" applyProtection="1">
      <alignment horizontal="center" vertical="center"/>
      <protection locked="0"/>
    </xf>
    <xf numFmtId="0" fontId="10" fillId="2" borderId="13" xfId="0" applyFont="1" applyFill="1" applyBorder="1" applyAlignment="1" applyProtection="1">
      <alignment horizontal="center" vertical="center"/>
      <protection locked="0"/>
    </xf>
    <xf numFmtId="0" fontId="10" fillId="2" borderId="29" xfId="0" applyFont="1" applyFill="1" applyBorder="1" applyAlignment="1" applyProtection="1">
      <alignment horizontal="center" vertical="center"/>
      <protection locked="0"/>
    </xf>
    <xf numFmtId="0" fontId="10" fillId="2" borderId="24" xfId="0" applyFont="1" applyFill="1" applyBorder="1" applyAlignment="1" applyProtection="1">
      <alignment horizontal="center" vertical="center"/>
      <protection locked="0"/>
    </xf>
    <xf numFmtId="0" fontId="10" fillId="2" borderId="13"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wrapText="1"/>
      <protection locked="0"/>
    </xf>
    <xf numFmtId="0" fontId="10" fillId="2" borderId="24" xfId="0" applyFont="1" applyFill="1" applyBorder="1" applyAlignment="1" applyProtection="1">
      <alignment horizontal="center" vertical="center" wrapText="1"/>
      <protection locked="0"/>
    </xf>
    <xf numFmtId="168" fontId="10" fillId="2" borderId="13" xfId="0" applyNumberFormat="1" applyFont="1" applyFill="1" applyBorder="1" applyAlignment="1" applyProtection="1">
      <alignment horizontal="center"/>
      <protection locked="0"/>
    </xf>
    <xf numFmtId="168" fontId="10" fillId="2" borderId="29" xfId="0" applyNumberFormat="1" applyFont="1" applyFill="1" applyBorder="1" applyAlignment="1" applyProtection="1">
      <alignment horizontal="center"/>
      <protection locked="0"/>
    </xf>
    <xf numFmtId="168" fontId="10" fillId="2" borderId="24" xfId="0" applyNumberFormat="1" applyFont="1" applyFill="1" applyBorder="1" applyAlignment="1" applyProtection="1">
      <alignment horizontal="center"/>
      <protection locked="0"/>
    </xf>
    <xf numFmtId="0" fontId="10" fillId="2" borderId="8" xfId="0" applyFont="1" applyFill="1" applyBorder="1" applyAlignment="1" applyProtection="1">
      <alignment horizontal="left"/>
      <protection locked="0"/>
    </xf>
    <xf numFmtId="0" fontId="10" fillId="2" borderId="7" xfId="0" applyFont="1" applyFill="1" applyBorder="1" applyAlignment="1" applyProtection="1">
      <alignment horizontal="left"/>
      <protection locked="0"/>
    </xf>
    <xf numFmtId="0" fontId="10" fillId="2" borderId="0" xfId="0" applyFont="1" applyFill="1" applyAlignment="1" applyProtection="1">
      <alignment horizontal="left" vertical="center" wrapText="1"/>
      <protection locked="0"/>
    </xf>
    <xf numFmtId="0" fontId="10" fillId="2" borderId="23" xfId="0" applyFont="1" applyFill="1" applyBorder="1" applyAlignment="1" applyProtection="1">
      <alignment horizontal="left" vertical="center" wrapText="1"/>
      <protection locked="0"/>
    </xf>
    <xf numFmtId="0" fontId="0" fillId="2" borderId="25" xfId="0"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0" fillId="2" borderId="27" xfId="0" applyFill="1" applyBorder="1" applyAlignment="1" applyProtection="1">
      <alignment horizontal="center" vertical="center" wrapText="1"/>
      <protection locked="0"/>
    </xf>
    <xf numFmtId="0" fontId="0" fillId="2" borderId="19" xfId="0" applyFill="1" applyBorder="1" applyAlignment="1" applyProtection="1">
      <alignment horizontal="center" vertical="center" wrapText="1"/>
      <protection locked="0"/>
    </xf>
    <xf numFmtId="0" fontId="0" fillId="2" borderId="28" xfId="0" applyFill="1" applyBorder="1" applyAlignment="1" applyProtection="1">
      <alignment horizontal="center" vertical="center" wrapText="1"/>
      <protection locked="0"/>
    </xf>
    <xf numFmtId="0" fontId="0" fillId="2" borderId="20" xfId="0" applyFill="1" applyBorder="1" applyAlignment="1" applyProtection="1">
      <alignment horizontal="center" vertical="center" wrapText="1"/>
      <protection locked="0"/>
    </xf>
    <xf numFmtId="168" fontId="10" fillId="2" borderId="8" xfId="0" applyNumberFormat="1" applyFont="1" applyFill="1" applyBorder="1" applyAlignment="1" applyProtection="1">
      <alignment horizontal="center" vertical="center"/>
      <protection locked="0"/>
    </xf>
    <xf numFmtId="168" fontId="10" fillId="2" borderId="7" xfId="0" applyNumberFormat="1" applyFont="1" applyFill="1" applyBorder="1" applyAlignment="1" applyProtection="1">
      <alignment horizontal="center" vertical="center"/>
      <protection locked="0"/>
    </xf>
    <xf numFmtId="0" fontId="6" fillId="2" borderId="0" xfId="0" applyFont="1" applyFill="1" applyAlignment="1" applyProtection="1">
      <alignment horizontal="justify" vertical="center" wrapText="1"/>
      <protection locked="0"/>
    </xf>
    <xf numFmtId="0" fontId="6" fillId="2" borderId="23" xfId="0" applyFont="1" applyFill="1" applyBorder="1" applyAlignment="1" applyProtection="1">
      <alignment horizontal="justify" vertical="center" wrapText="1"/>
      <protection locked="0"/>
    </xf>
    <xf numFmtId="168" fontId="10" fillId="2" borderId="13" xfId="0" applyNumberFormat="1" applyFont="1" applyFill="1" applyBorder="1" applyAlignment="1" applyProtection="1">
      <alignment horizontal="center" vertical="center"/>
      <protection locked="0"/>
    </xf>
    <xf numFmtId="168" fontId="10" fillId="2" borderId="24" xfId="0" applyNumberFormat="1" applyFont="1" applyFill="1" applyBorder="1" applyAlignment="1" applyProtection="1">
      <alignment horizontal="center" vertical="center"/>
      <protection locked="0"/>
    </xf>
    <xf numFmtId="0" fontId="10" fillId="2" borderId="13" xfId="0" applyFont="1" applyFill="1" applyBorder="1" applyAlignment="1">
      <alignment horizontal="right" vertical="center"/>
    </xf>
    <xf numFmtId="0" fontId="10" fillId="2" borderId="24" xfId="0" applyFont="1" applyFill="1" applyBorder="1" applyAlignment="1">
      <alignment horizontal="right" vertical="center"/>
    </xf>
    <xf numFmtId="164" fontId="5" fillId="2" borderId="1" xfId="0" applyNumberFormat="1" applyFont="1" applyFill="1" applyBorder="1" applyAlignment="1" applyProtection="1">
      <alignment horizontal="center" vertical="center" wrapText="1"/>
      <protection locked="0"/>
    </xf>
    <xf numFmtId="165" fontId="7" fillId="2" borderId="21" xfId="0" applyNumberFormat="1" applyFont="1" applyFill="1" applyBorder="1" applyAlignment="1">
      <alignment horizontal="right" vertical="center"/>
    </xf>
    <xf numFmtId="165" fontId="7" fillId="2" borderId="22" xfId="0" applyNumberFormat="1" applyFont="1" applyFill="1" applyBorder="1" applyAlignment="1">
      <alignment horizontal="right" vertical="center"/>
    </xf>
    <xf numFmtId="165" fontId="6" fillId="2" borderId="21" xfId="0" applyNumberFormat="1" applyFont="1" applyFill="1" applyBorder="1" applyAlignment="1">
      <alignment horizontal="right" vertical="center"/>
    </xf>
    <xf numFmtId="165" fontId="6" fillId="2" borderId="22" xfId="0" applyNumberFormat="1" applyFont="1" applyFill="1" applyBorder="1" applyAlignment="1">
      <alignment horizontal="right" vertical="center"/>
    </xf>
    <xf numFmtId="165" fontId="7" fillId="2" borderId="21" xfId="0" applyNumberFormat="1" applyFont="1" applyFill="1" applyBorder="1" applyAlignment="1">
      <alignment horizontal="right"/>
    </xf>
    <xf numFmtId="165" fontId="7" fillId="2" borderId="22" xfId="0" applyNumberFormat="1" applyFont="1" applyFill="1" applyBorder="1" applyAlignment="1">
      <alignment horizontal="right"/>
    </xf>
    <xf numFmtId="0" fontId="36" fillId="2" borderId="1" xfId="0" applyFont="1" applyFill="1" applyBorder="1" applyAlignment="1" applyProtection="1">
      <alignment horizontal="center"/>
      <protection locked="0"/>
    </xf>
    <xf numFmtId="0" fontId="32" fillId="0" borderId="1" xfId="0" applyFont="1" applyBorder="1" applyAlignment="1" applyProtection="1">
      <alignment horizontal="center" vertical="center" wrapText="1"/>
      <protection locked="0"/>
    </xf>
    <xf numFmtId="165" fontId="7" fillId="0" borderId="1" xfId="0" applyNumberFormat="1" applyFont="1" applyBorder="1" applyAlignment="1">
      <alignment horizontal="right" vertical="center"/>
    </xf>
    <xf numFmtId="0" fontId="5" fillId="0" borderId="1" xfId="0" applyFont="1" applyBorder="1" applyAlignment="1" applyProtection="1">
      <alignment horizontal="center" vertical="center" wrapText="1"/>
      <protection locked="0"/>
    </xf>
    <xf numFmtId="164" fontId="5" fillId="0" borderId="1" xfId="0" applyNumberFormat="1" applyFont="1" applyBorder="1" applyAlignment="1" applyProtection="1">
      <alignment horizontal="center" vertical="center" wrapText="1"/>
      <protection locked="0"/>
    </xf>
    <xf numFmtId="168" fontId="10" fillId="0" borderId="44" xfId="0" applyNumberFormat="1" applyFont="1" applyBorder="1" applyAlignment="1" applyProtection="1">
      <alignment horizontal="center" vertical="center"/>
      <protection locked="0"/>
    </xf>
    <xf numFmtId="168" fontId="10" fillId="0" borderId="25" xfId="0" applyNumberFormat="1" applyFont="1" applyBorder="1" applyAlignment="1" applyProtection="1">
      <alignment horizontal="center" vertical="center"/>
      <protection locked="0"/>
    </xf>
    <xf numFmtId="165" fontId="7" fillId="0" borderId="1" xfId="0" applyNumberFormat="1" applyFont="1" applyBorder="1" applyAlignment="1">
      <alignment horizontal="right"/>
    </xf>
    <xf numFmtId="0" fontId="0" fillId="0" borderId="25" xfId="0" applyBorder="1" applyAlignment="1" applyProtection="1">
      <alignment horizontal="center" vertical="center" wrapText="1"/>
      <protection locked="0"/>
    </xf>
    <xf numFmtId="0" fontId="1" fillId="0" borderId="26"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28" xfId="0" applyFont="1" applyBorder="1" applyAlignment="1" applyProtection="1">
      <alignment horizontal="center" vertical="center" wrapText="1"/>
      <protection locked="0"/>
    </xf>
    <xf numFmtId="0" fontId="1" fillId="0" borderId="20" xfId="0" applyFont="1" applyBorder="1" applyAlignment="1" applyProtection="1">
      <alignment horizontal="center" vertical="center" wrapText="1"/>
      <protection locked="0"/>
    </xf>
    <xf numFmtId="0" fontId="32" fillId="3" borderId="1" xfId="0" applyFont="1" applyFill="1" applyBorder="1" applyAlignment="1" applyProtection="1">
      <alignment horizontal="center" vertical="center" wrapText="1"/>
      <protection locked="0"/>
    </xf>
    <xf numFmtId="0" fontId="33" fillId="0" borderId="1" xfId="0" applyFont="1" applyBorder="1" applyAlignment="1" applyProtection="1">
      <alignment horizontal="center"/>
      <protection locked="0"/>
    </xf>
    <xf numFmtId="168" fontId="10" fillId="0" borderId="1" xfId="0" applyNumberFormat="1" applyFont="1" applyBorder="1" applyAlignment="1" applyProtection="1">
      <alignment horizontal="center" vertical="center"/>
      <protection locked="0"/>
    </xf>
    <xf numFmtId="168" fontId="10" fillId="0" borderId="21" xfId="0" applyNumberFormat="1" applyFont="1" applyBorder="1" applyAlignment="1" applyProtection="1">
      <alignment horizontal="center" vertical="center"/>
      <protection locked="0"/>
    </xf>
    <xf numFmtId="0" fontId="10" fillId="0" borderId="13" xfId="0" applyFont="1" applyBorder="1" applyAlignment="1">
      <alignment horizontal="right" vertical="center"/>
    </xf>
    <xf numFmtId="0" fontId="10" fillId="0" borderId="29" xfId="0" applyFont="1" applyBorder="1" applyAlignment="1">
      <alignment horizontal="right" vertical="center"/>
    </xf>
    <xf numFmtId="165" fontId="6" fillId="0" borderId="1" xfId="0" applyNumberFormat="1" applyFont="1" applyBorder="1" applyAlignment="1">
      <alignment horizontal="right" vertical="center"/>
    </xf>
    <xf numFmtId="0" fontId="8" fillId="0" borderId="0" xfId="0" applyFont="1" applyAlignment="1" applyProtection="1">
      <alignment horizontal="center" vertical="top" wrapText="1"/>
      <protection locked="0"/>
    </xf>
    <xf numFmtId="0" fontId="5" fillId="0" borderId="0" xfId="0" applyFont="1" applyAlignment="1" applyProtection="1">
      <alignment horizontal="center" wrapText="1"/>
      <protection locked="0"/>
    </xf>
    <xf numFmtId="0" fontId="27" fillId="0" borderId="0" xfId="0" applyFont="1" applyAlignment="1" applyProtection="1">
      <alignment horizontal="center"/>
      <protection locked="0"/>
    </xf>
    <xf numFmtId="0" fontId="10" fillId="0" borderId="13" xfId="0" applyFont="1" applyBorder="1" applyAlignment="1" applyProtection="1">
      <alignment horizontal="center" vertical="center"/>
      <protection locked="0"/>
    </xf>
    <xf numFmtId="0" fontId="10" fillId="0" borderId="29" xfId="0" applyFont="1" applyBorder="1" applyAlignment="1" applyProtection="1">
      <alignment horizontal="center" vertical="center"/>
      <protection locked="0"/>
    </xf>
    <xf numFmtId="0" fontId="10" fillId="0" borderId="24" xfId="0" applyFont="1" applyBorder="1" applyAlignment="1" applyProtection="1">
      <alignment horizontal="center" vertical="center"/>
      <protection locked="0"/>
    </xf>
    <xf numFmtId="0" fontId="10" fillId="0" borderId="13" xfId="0" applyFont="1" applyBorder="1" applyAlignment="1" applyProtection="1">
      <alignment horizontal="center" vertical="center" wrapText="1"/>
      <protection locked="0"/>
    </xf>
    <xf numFmtId="0" fontId="10" fillId="0" borderId="29" xfId="0" applyFont="1" applyBorder="1" applyAlignment="1" applyProtection="1">
      <alignment horizontal="center" vertical="center" wrapText="1"/>
      <protection locked="0"/>
    </xf>
    <xf numFmtId="0" fontId="10" fillId="0" borderId="24" xfId="0" applyFont="1" applyBorder="1" applyAlignment="1" applyProtection="1">
      <alignment horizontal="center" vertical="center" wrapText="1"/>
      <protection locked="0"/>
    </xf>
    <xf numFmtId="168" fontId="10" fillId="0" borderId="13" xfId="0" applyNumberFormat="1" applyFont="1" applyBorder="1" applyAlignment="1" applyProtection="1">
      <alignment horizontal="center"/>
      <protection locked="0"/>
    </xf>
    <xf numFmtId="168" fontId="10" fillId="0" borderId="29" xfId="0" applyNumberFormat="1" applyFont="1" applyBorder="1" applyAlignment="1" applyProtection="1">
      <alignment horizontal="center"/>
      <protection locked="0"/>
    </xf>
    <xf numFmtId="168" fontId="10" fillId="0" borderId="24" xfId="0" applyNumberFormat="1" applyFont="1" applyBorder="1" applyAlignment="1" applyProtection="1">
      <alignment horizontal="center"/>
      <protection locked="0"/>
    </xf>
    <xf numFmtId="0" fontId="10" fillId="0" borderId="0" xfId="0" applyFont="1" applyAlignment="1" applyProtection="1">
      <alignment horizontal="left"/>
      <protection locked="0"/>
    </xf>
    <xf numFmtId="0" fontId="10" fillId="0" borderId="23" xfId="0" applyFont="1" applyBorder="1" applyAlignment="1" applyProtection="1">
      <alignment horizontal="left"/>
      <protection locked="0"/>
    </xf>
    <xf numFmtId="0" fontId="10" fillId="0" borderId="0" xfId="0" applyFont="1" applyAlignment="1" applyProtection="1">
      <alignment horizontal="left" vertical="center" wrapText="1"/>
      <protection locked="0"/>
    </xf>
    <xf numFmtId="0" fontId="10" fillId="0" borderId="23" xfId="0" applyFont="1" applyBorder="1" applyAlignment="1" applyProtection="1">
      <alignment horizontal="left" vertical="center" wrapText="1"/>
      <protection locked="0"/>
    </xf>
    <xf numFmtId="165" fontId="7" fillId="2" borderId="1" xfId="0" applyNumberFormat="1" applyFont="1" applyFill="1" applyBorder="1" applyAlignment="1">
      <alignment horizontal="right"/>
    </xf>
    <xf numFmtId="0" fontId="1" fillId="2" borderId="26" xfId="0" applyFont="1" applyFill="1" applyBorder="1" applyAlignment="1" applyProtection="1">
      <alignment horizontal="center" vertical="center" wrapText="1"/>
      <protection locked="0"/>
    </xf>
    <xf numFmtId="0" fontId="1" fillId="2" borderId="27" xfId="0" applyFont="1" applyFill="1" applyBorder="1" applyAlignment="1" applyProtection="1">
      <alignment horizontal="center" vertical="center" wrapText="1"/>
      <protection locked="0"/>
    </xf>
    <xf numFmtId="0" fontId="1" fillId="2" borderId="19" xfId="0" applyFont="1" applyFill="1" applyBorder="1" applyAlignment="1" applyProtection="1">
      <alignment horizontal="center" vertical="center" wrapText="1"/>
      <protection locked="0"/>
    </xf>
    <xf numFmtId="0" fontId="1" fillId="2" borderId="28" xfId="0" applyFont="1" applyFill="1" applyBorder="1" applyAlignment="1" applyProtection="1">
      <alignment horizontal="center" vertical="center" wrapText="1"/>
      <protection locked="0"/>
    </xf>
    <xf numFmtId="0" fontId="1" fillId="2" borderId="20" xfId="0" applyFont="1" applyFill="1" applyBorder="1" applyAlignment="1" applyProtection="1">
      <alignment horizontal="center" vertical="center" wrapText="1"/>
      <protection locked="0"/>
    </xf>
    <xf numFmtId="165" fontId="7" fillId="2" borderId="1" xfId="0" applyNumberFormat="1" applyFont="1" applyFill="1" applyBorder="1" applyAlignment="1">
      <alignment horizontal="right" vertical="center"/>
    </xf>
    <xf numFmtId="165" fontId="6" fillId="2" borderId="1" xfId="0" applyNumberFormat="1" applyFont="1" applyFill="1" applyBorder="1" applyAlignment="1">
      <alignment horizontal="right" vertical="center"/>
    </xf>
    <xf numFmtId="168" fontId="10" fillId="2" borderId="44" xfId="0" applyNumberFormat="1" applyFont="1" applyFill="1" applyBorder="1" applyAlignment="1" applyProtection="1">
      <alignment horizontal="center" vertical="center"/>
      <protection locked="0"/>
    </xf>
    <xf numFmtId="0" fontId="33" fillId="2" borderId="1" xfId="0" applyFont="1" applyFill="1" applyBorder="1" applyAlignment="1" applyProtection="1">
      <alignment horizontal="center"/>
      <protection locked="0"/>
    </xf>
    <xf numFmtId="0" fontId="10" fillId="2" borderId="0" xfId="0" applyFont="1" applyFill="1" applyAlignment="1" applyProtection="1">
      <alignment horizontal="left"/>
      <protection locked="0"/>
    </xf>
    <xf numFmtId="0" fontId="10" fillId="2" borderId="23" xfId="0" applyFont="1" applyFill="1" applyBorder="1" applyAlignment="1" applyProtection="1">
      <alignment horizontal="left"/>
      <protection locked="0"/>
    </xf>
    <xf numFmtId="168" fontId="10" fillId="2" borderId="25" xfId="0" applyNumberFormat="1" applyFont="1" applyFill="1" applyBorder="1" applyAlignment="1" applyProtection="1">
      <alignment horizontal="center" vertical="center"/>
      <protection locked="0"/>
    </xf>
    <xf numFmtId="168" fontId="10" fillId="2" borderId="26"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vertical="center" wrapText="1"/>
      <protection locked="0"/>
    </xf>
    <xf numFmtId="0" fontId="27" fillId="2" borderId="0" xfId="0" applyFont="1" applyFill="1" applyAlignment="1" applyProtection="1">
      <alignment horizontal="center" vertical="center" wrapText="1"/>
      <protection locked="0"/>
    </xf>
    <xf numFmtId="0" fontId="7" fillId="2" borderId="21" xfId="0" applyFont="1" applyFill="1" applyBorder="1" applyAlignment="1" applyProtection="1">
      <alignment horizontal="left" wrapText="1"/>
      <protection locked="0"/>
    </xf>
    <xf numFmtId="0" fontId="7" fillId="2" borderId="11" xfId="0" applyFont="1" applyFill="1" applyBorder="1" applyAlignment="1" applyProtection="1">
      <alignment horizontal="left" wrapText="1"/>
      <protection locked="0"/>
    </xf>
    <xf numFmtId="0" fontId="7" fillId="2" borderId="22" xfId="0" applyFont="1" applyFill="1" applyBorder="1" applyAlignment="1" applyProtection="1">
      <alignment horizontal="left" wrapText="1"/>
      <protection locked="0"/>
    </xf>
    <xf numFmtId="168" fontId="10" fillId="2" borderId="31" xfId="0" applyNumberFormat="1" applyFont="1" applyFill="1" applyBorder="1" applyAlignment="1" applyProtection="1">
      <alignment horizontal="center" vertical="center"/>
      <protection locked="0"/>
    </xf>
    <xf numFmtId="168" fontId="10" fillId="2" borderId="32" xfId="0" applyNumberFormat="1" applyFont="1" applyFill="1" applyBorder="1" applyAlignment="1" applyProtection="1">
      <alignment horizontal="center" vertical="center"/>
      <protection locked="0"/>
    </xf>
    <xf numFmtId="168" fontId="10" fillId="2" borderId="2" xfId="0" applyNumberFormat="1" applyFont="1" applyFill="1" applyBorder="1" applyAlignment="1" applyProtection="1">
      <alignment horizontal="center" vertical="center"/>
      <protection locked="0"/>
    </xf>
    <xf numFmtId="0" fontId="5" fillId="2" borderId="0" xfId="0" applyFont="1" applyFill="1" applyAlignment="1" applyProtection="1">
      <alignment horizontal="center" wrapText="1"/>
      <protection locked="0"/>
    </xf>
    <xf numFmtId="0" fontId="27" fillId="2" borderId="0" xfId="0" applyFont="1" applyFill="1" applyAlignment="1" applyProtection="1">
      <alignment horizontal="center"/>
      <protection locked="0"/>
    </xf>
    <xf numFmtId="0" fontId="27" fillId="2" borderId="0" xfId="0" applyFont="1" applyFill="1" applyAlignment="1" applyProtection="1">
      <alignment horizontal="center" vertical="center"/>
      <protection locked="0"/>
    </xf>
    <xf numFmtId="168" fontId="10" fillId="2" borderId="30" xfId="0" applyNumberFormat="1" applyFont="1" applyFill="1" applyBorder="1" applyAlignment="1" applyProtection="1">
      <alignment horizontal="center" vertical="center"/>
      <protection locked="0"/>
    </xf>
    <xf numFmtId="0" fontId="38" fillId="3" borderId="2" xfId="0" applyFont="1" applyFill="1" applyBorder="1" applyAlignment="1" applyProtection="1">
      <alignment horizontal="center" vertical="center" wrapText="1"/>
      <protection locked="0"/>
    </xf>
    <xf numFmtId="0" fontId="38" fillId="3" borderId="0" xfId="0" applyFont="1" applyFill="1" applyAlignment="1" applyProtection="1">
      <alignment horizontal="center" vertical="center" wrapText="1"/>
      <protection locked="0"/>
    </xf>
    <xf numFmtId="0" fontId="38" fillId="3" borderId="12" xfId="0" applyFont="1" applyFill="1" applyBorder="1" applyAlignment="1" applyProtection="1">
      <alignment horizontal="center" vertical="center" wrapText="1"/>
      <protection locked="0"/>
    </xf>
    <xf numFmtId="165" fontId="7" fillId="2" borderId="11" xfId="0" applyNumberFormat="1" applyFont="1" applyFill="1" applyBorder="1" applyAlignment="1">
      <alignment horizontal="right"/>
    </xf>
    <xf numFmtId="165" fontId="7" fillId="2" borderId="11" xfId="0" applyNumberFormat="1" applyFont="1" applyFill="1" applyBorder="1" applyAlignment="1">
      <alignment horizontal="right" vertical="center"/>
    </xf>
    <xf numFmtId="0" fontId="7" fillId="2" borderId="21" xfId="0" applyFont="1" applyFill="1" applyBorder="1" applyAlignment="1">
      <alignment horizontal="right" vertical="center"/>
    </xf>
    <xf numFmtId="0" fontId="7" fillId="2" borderId="21" xfId="0" applyFont="1" applyFill="1" applyBorder="1" applyAlignment="1" applyProtection="1">
      <alignment horizontal="left" vertical="center" wrapText="1"/>
      <protection locked="0"/>
    </xf>
    <xf numFmtId="0" fontId="7" fillId="2" borderId="11" xfId="0" applyFont="1" applyFill="1" applyBorder="1" applyAlignment="1" applyProtection="1">
      <alignment horizontal="left" vertical="center" wrapText="1"/>
      <protection locked="0"/>
    </xf>
    <xf numFmtId="0" fontId="7" fillId="2" borderId="22" xfId="0" applyFont="1" applyFill="1" applyBorder="1" applyAlignment="1" applyProtection="1">
      <alignment horizontal="left" vertical="center" wrapText="1"/>
      <protection locked="0"/>
    </xf>
    <xf numFmtId="165" fontId="6" fillId="2" borderId="11" xfId="0" applyNumberFormat="1" applyFont="1" applyFill="1" applyBorder="1" applyAlignment="1">
      <alignment horizontal="right" vertical="center"/>
    </xf>
    <xf numFmtId="0" fontId="30" fillId="4" borderId="33" xfId="0" applyFont="1" applyFill="1" applyBorder="1" applyAlignment="1">
      <alignment horizontal="center" vertical="center" wrapText="1"/>
    </xf>
    <xf numFmtId="0" fontId="30" fillId="4" borderId="34" xfId="0" applyFont="1" applyFill="1" applyBorder="1" applyAlignment="1">
      <alignment horizontal="center" vertical="center" wrapText="1"/>
    </xf>
    <xf numFmtId="0" fontId="30" fillId="4" borderId="35" xfId="0" applyFont="1" applyFill="1" applyBorder="1" applyAlignment="1">
      <alignment horizontal="center" vertical="center" wrapText="1"/>
    </xf>
    <xf numFmtId="0" fontId="30" fillId="4" borderId="36" xfId="0" applyFont="1" applyFill="1" applyBorder="1" applyAlignment="1">
      <alignment horizontal="center" vertical="center" wrapText="1"/>
    </xf>
    <xf numFmtId="0" fontId="30" fillId="4" borderId="37" xfId="0" applyFont="1" applyFill="1" applyBorder="1" applyAlignment="1">
      <alignment horizontal="center" vertical="center" wrapText="1"/>
    </xf>
    <xf numFmtId="0" fontId="31" fillId="4" borderId="36" xfId="0" applyFont="1" applyFill="1" applyBorder="1" applyAlignment="1">
      <alignment horizontal="center" vertical="center" wrapText="1"/>
    </xf>
    <xf numFmtId="0" fontId="31" fillId="4" borderId="39" xfId="0" applyFont="1" applyFill="1" applyBorder="1" applyAlignment="1">
      <alignment horizontal="center" vertical="center" wrapText="1"/>
    </xf>
    <xf numFmtId="0" fontId="31" fillId="4" borderId="37" xfId="0" applyFont="1" applyFill="1" applyBorder="1" applyAlignment="1">
      <alignment horizontal="center" vertical="center" wrapText="1"/>
    </xf>
    <xf numFmtId="0" fontId="31" fillId="4" borderId="33" xfId="0" applyFont="1" applyFill="1" applyBorder="1" applyAlignment="1">
      <alignment horizontal="center" vertical="center" wrapText="1"/>
    </xf>
    <xf numFmtId="0" fontId="31" fillId="4" borderId="35" xfId="0" applyFont="1" applyFill="1" applyBorder="1" applyAlignment="1">
      <alignment horizontal="center" vertical="center" wrapText="1"/>
    </xf>
    <xf numFmtId="0" fontId="31" fillId="4" borderId="40" xfId="0" applyFont="1" applyFill="1" applyBorder="1" applyAlignment="1">
      <alignment vertical="center" wrapText="1"/>
    </xf>
    <xf numFmtId="0" fontId="31" fillId="4" borderId="41" xfId="0" applyFont="1" applyFill="1" applyBorder="1" applyAlignment="1">
      <alignment vertical="center" wrapText="1"/>
    </xf>
    <xf numFmtId="0" fontId="31" fillId="4" borderId="0" xfId="0" applyFont="1" applyFill="1" applyAlignment="1">
      <alignment vertical="center" wrapText="1"/>
    </xf>
    <xf numFmtId="0" fontId="31" fillId="4" borderId="42" xfId="0" applyFont="1" applyFill="1" applyBorder="1" applyAlignment="1">
      <alignment vertical="center" wrapText="1"/>
    </xf>
    <xf numFmtId="0" fontId="35" fillId="4" borderId="33" xfId="0" applyFont="1" applyFill="1" applyBorder="1" applyAlignment="1">
      <alignment horizontal="center" vertical="center" wrapText="1"/>
    </xf>
    <xf numFmtId="0" fontId="35" fillId="4" borderId="34" xfId="0" applyFont="1" applyFill="1" applyBorder="1" applyAlignment="1">
      <alignment horizontal="center" vertical="center" wrapText="1"/>
    </xf>
    <xf numFmtId="0" fontId="35" fillId="4" borderId="35" xfId="0" applyFont="1" applyFill="1" applyBorder="1" applyAlignment="1">
      <alignment horizontal="center" vertical="center" wrapText="1"/>
    </xf>
    <xf numFmtId="0" fontId="35" fillId="4" borderId="36" xfId="0" applyFont="1" applyFill="1" applyBorder="1" applyAlignment="1">
      <alignment horizontal="center" vertical="center" wrapText="1"/>
    </xf>
    <xf numFmtId="0" fontId="35" fillId="4" borderId="37"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4" fillId="4" borderId="39"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33"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40" xfId="0" applyFont="1" applyFill="1" applyBorder="1" applyAlignment="1">
      <alignment vertical="center" wrapText="1"/>
    </xf>
    <xf numFmtId="0" fontId="34" fillId="4" borderId="41" xfId="0" applyFont="1" applyFill="1" applyBorder="1" applyAlignment="1">
      <alignment vertical="center" wrapText="1"/>
    </xf>
    <xf numFmtId="0" fontId="34" fillId="4" borderId="0" xfId="0" applyFont="1" applyFill="1" applyAlignment="1">
      <alignment vertical="center" wrapText="1"/>
    </xf>
    <xf numFmtId="0" fontId="34" fillId="4" borderId="42" xfId="0" applyFont="1" applyFill="1" applyBorder="1" applyAlignment="1">
      <alignment vertical="center" wrapText="1"/>
    </xf>
  </cellXfs>
  <cellStyles count="4">
    <cellStyle name="Normal" xfId="0" builtinId="0"/>
    <cellStyle name="Normal 2" xfId="1" xr:uid="{00000000-0005-0000-0000-000001000000}"/>
    <cellStyle name="Normal 3" xfId="2" xr:uid="{00000000-0005-0000-0000-000002000000}"/>
    <cellStyle name="Percent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4015" name="Line 2">
          <a:extLst>
            <a:ext uri="{FF2B5EF4-FFF2-40B4-BE49-F238E27FC236}">
              <a16:creationId xmlns:a16="http://schemas.microsoft.com/office/drawing/2014/main" id="{00000000-0008-0000-0000-0000AF0F0000}"/>
            </a:ext>
          </a:extLst>
        </xdr:cNvPr>
        <xdr:cNvSpPr>
          <a:spLocks noChangeShapeType="1"/>
        </xdr:cNvSpPr>
      </xdr:nvSpPr>
      <xdr:spPr bwMode="auto">
        <a:xfrm>
          <a:off x="638175" y="219075"/>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4016" name="Line 2">
          <a:extLst>
            <a:ext uri="{FF2B5EF4-FFF2-40B4-BE49-F238E27FC236}">
              <a16:creationId xmlns:a16="http://schemas.microsoft.com/office/drawing/2014/main" id="{00000000-0008-0000-0000-0000B00F0000}"/>
            </a:ext>
          </a:extLst>
        </xdr:cNvPr>
        <xdr:cNvSpPr>
          <a:spLocks noChangeShapeType="1"/>
        </xdr:cNvSpPr>
      </xdr:nvSpPr>
      <xdr:spPr bwMode="auto">
        <a:xfrm>
          <a:off x="638175" y="219075"/>
          <a:ext cx="10858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1964" name="Line 2">
          <a:extLst>
            <a:ext uri="{FF2B5EF4-FFF2-40B4-BE49-F238E27FC236}">
              <a16:creationId xmlns:a16="http://schemas.microsoft.com/office/drawing/2014/main" id="{00000000-0008-0000-0100-0000AC07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1965" name="Line 2">
          <a:extLst>
            <a:ext uri="{FF2B5EF4-FFF2-40B4-BE49-F238E27FC236}">
              <a16:creationId xmlns:a16="http://schemas.microsoft.com/office/drawing/2014/main" id="{00000000-0008-0000-0100-0000AD07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2" name="Line 2">
          <a:extLst>
            <a:ext uri="{FF2B5EF4-FFF2-40B4-BE49-F238E27FC236}">
              <a16:creationId xmlns:a16="http://schemas.microsoft.com/office/drawing/2014/main" id="{00000000-0008-0000-0200-000002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2" name="Line 2">
          <a:extLst>
            <a:ext uri="{FF2B5EF4-FFF2-40B4-BE49-F238E27FC236}">
              <a16:creationId xmlns:a16="http://schemas.microsoft.com/office/drawing/2014/main" id="{00000000-0008-0000-0300-000002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3" name="Line 2">
          <a:extLst>
            <a:ext uri="{FF2B5EF4-FFF2-40B4-BE49-F238E27FC236}">
              <a16:creationId xmlns:a16="http://schemas.microsoft.com/office/drawing/2014/main" id="{00000000-0008-0000-0300-000003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180975</xdr:colOff>
      <xdr:row>0</xdr:row>
      <xdr:rowOff>247650</xdr:rowOff>
    </xdr:from>
    <xdr:to>
      <xdr:col>2</xdr:col>
      <xdr:colOff>104775</xdr:colOff>
      <xdr:row>0</xdr:row>
      <xdr:rowOff>247650</xdr:rowOff>
    </xdr:to>
    <xdr:cxnSp macro="">
      <xdr:nvCxnSpPr>
        <xdr:cNvPr id="2" name="Straight Connector 1">
          <a:extLst>
            <a:ext uri="{FF2B5EF4-FFF2-40B4-BE49-F238E27FC236}">
              <a16:creationId xmlns:a16="http://schemas.microsoft.com/office/drawing/2014/main" id="{00000000-0008-0000-0400-000002000000}"/>
            </a:ext>
          </a:extLst>
        </xdr:cNvPr>
        <xdr:cNvCxnSpPr/>
      </xdr:nvCxnSpPr>
      <xdr:spPr>
        <a:xfrm>
          <a:off x="866775" y="200025"/>
          <a:ext cx="6096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180975</xdr:colOff>
      <xdr:row>0</xdr:row>
      <xdr:rowOff>247650</xdr:rowOff>
    </xdr:from>
    <xdr:to>
      <xdr:col>2</xdr:col>
      <xdr:colOff>104775</xdr:colOff>
      <xdr:row>0</xdr:row>
      <xdr:rowOff>247650</xdr:rowOff>
    </xdr:to>
    <xdr:cxnSp macro="">
      <xdr:nvCxnSpPr>
        <xdr:cNvPr id="2" name="Straight Connector 1">
          <a:extLst>
            <a:ext uri="{FF2B5EF4-FFF2-40B4-BE49-F238E27FC236}">
              <a16:creationId xmlns:a16="http://schemas.microsoft.com/office/drawing/2014/main" id="{00000000-0008-0000-0500-000002000000}"/>
            </a:ext>
          </a:extLst>
        </xdr:cNvPr>
        <xdr:cNvCxnSpPr/>
      </xdr:nvCxnSpPr>
      <xdr:spPr>
        <a:xfrm>
          <a:off x="714375" y="247650"/>
          <a:ext cx="8572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266700</xdr:colOff>
      <xdr:row>0</xdr:row>
      <xdr:rowOff>219075</xdr:rowOff>
    </xdr:from>
    <xdr:to>
      <xdr:col>2</xdr:col>
      <xdr:colOff>419100</xdr:colOff>
      <xdr:row>0</xdr:row>
      <xdr:rowOff>219075</xdr:rowOff>
    </xdr:to>
    <xdr:sp macro="" textlink="">
      <xdr:nvSpPr>
        <xdr:cNvPr id="2" name="Line 2">
          <a:extLst>
            <a:ext uri="{FF2B5EF4-FFF2-40B4-BE49-F238E27FC236}">
              <a16:creationId xmlns:a16="http://schemas.microsoft.com/office/drawing/2014/main" id="{00000000-0008-0000-0600-000002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266700</xdr:colOff>
      <xdr:row>0</xdr:row>
      <xdr:rowOff>219075</xdr:rowOff>
    </xdr:from>
    <xdr:to>
      <xdr:col>2</xdr:col>
      <xdr:colOff>419100</xdr:colOff>
      <xdr:row>0</xdr:row>
      <xdr:rowOff>219075</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647700" y="219075"/>
          <a:ext cx="9429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K184"/>
  <sheetViews>
    <sheetView zoomScaleNormal="100" workbookViewId="0">
      <selection activeCell="I10" sqref="I10:J10"/>
    </sheetView>
  </sheetViews>
  <sheetFormatPr defaultRowHeight="15.75" x14ac:dyDescent="0.25"/>
  <cols>
    <col min="1" max="1" width="4.875" style="1" customWidth="1"/>
    <col min="2" max="2" width="12.25" style="4" customWidth="1"/>
    <col min="3" max="3" width="6.375" style="4" customWidth="1"/>
    <col min="4" max="4" width="5.375" style="4" customWidth="1"/>
    <col min="5" max="5" width="5.875" style="1" customWidth="1"/>
    <col min="6" max="6" width="7.125" style="1" customWidth="1"/>
    <col min="7" max="7" width="6.75" style="1" customWidth="1"/>
    <col min="8" max="8" width="6.5" style="4" customWidth="1"/>
    <col min="9" max="9" width="7.5" style="4" customWidth="1"/>
    <col min="10" max="10" width="14.125" style="3" customWidth="1"/>
    <col min="11" max="11" width="14.5" style="1" customWidth="1"/>
    <col min="12" max="16384" width="9" style="1"/>
  </cols>
  <sheetData>
    <row r="1" spans="1:11" ht="23.25" customHeight="1" x14ac:dyDescent="0.3">
      <c r="A1" s="258" t="s">
        <v>36</v>
      </c>
      <c r="B1" s="258"/>
      <c r="C1" s="258"/>
      <c r="D1" s="258"/>
      <c r="E1" s="44"/>
      <c r="F1" s="44"/>
      <c r="G1" s="44"/>
      <c r="H1" s="44"/>
      <c r="I1" s="44"/>
      <c r="J1" s="98" t="s">
        <v>35</v>
      </c>
      <c r="K1" s="99" t="s">
        <v>125</v>
      </c>
    </row>
    <row r="2" spans="1:11" s="59" customFormat="1" ht="53.25" customHeight="1" thickBot="1" x14ac:dyDescent="0.3">
      <c r="A2" s="259" t="s">
        <v>44</v>
      </c>
      <c r="B2" s="260"/>
      <c r="C2" s="260"/>
      <c r="D2" s="260"/>
      <c r="E2" s="260"/>
      <c r="F2" s="260"/>
      <c r="G2" s="260"/>
      <c r="H2" s="260"/>
      <c r="I2" s="260"/>
      <c r="J2" s="260"/>
      <c r="K2" s="260"/>
    </row>
    <row r="3" spans="1:11" s="22" customFormat="1" ht="20.25" customHeight="1" thickBot="1" x14ac:dyDescent="0.35">
      <c r="A3" s="27">
        <v>1</v>
      </c>
      <c r="B3" s="43" t="s">
        <v>34</v>
      </c>
      <c r="C3" s="261"/>
      <c r="D3" s="262"/>
      <c r="E3" s="262"/>
      <c r="F3" s="262"/>
      <c r="G3" s="262"/>
      <c r="H3" s="262"/>
      <c r="I3" s="263"/>
      <c r="J3" s="42" t="s">
        <v>33</v>
      </c>
      <c r="K3" s="60" t="s">
        <v>41</v>
      </c>
    </row>
    <row r="4" spans="1:11" s="56" customFormat="1" ht="32.25" customHeight="1" thickBot="1" x14ac:dyDescent="0.3">
      <c r="A4" s="41">
        <v>2</v>
      </c>
      <c r="B4" s="272" t="s">
        <v>32</v>
      </c>
      <c r="C4" s="272"/>
      <c r="D4" s="272"/>
      <c r="E4" s="264"/>
      <c r="F4" s="265"/>
      <c r="G4" s="265"/>
      <c r="H4" s="265"/>
      <c r="I4" s="265"/>
      <c r="J4" s="265"/>
      <c r="K4" s="266"/>
    </row>
    <row r="5" spans="1:11" s="56" customFormat="1" ht="29.25" customHeight="1" thickBot="1" x14ac:dyDescent="0.3">
      <c r="A5" s="41">
        <v>3</v>
      </c>
      <c r="B5" s="272" t="s">
        <v>31</v>
      </c>
      <c r="C5" s="272"/>
      <c r="D5" s="273"/>
      <c r="E5" s="264"/>
      <c r="F5" s="265"/>
      <c r="G5" s="265"/>
      <c r="H5" s="265"/>
      <c r="I5" s="265"/>
      <c r="J5" s="265"/>
      <c r="K5" s="266"/>
    </row>
    <row r="6" spans="1:11" s="22" customFormat="1" ht="18" customHeight="1" thickBot="1" x14ac:dyDescent="0.3">
      <c r="A6" s="27">
        <v>4</v>
      </c>
      <c r="B6" s="26" t="s">
        <v>30</v>
      </c>
      <c r="C6" s="25"/>
      <c r="D6" s="27"/>
      <c r="E6" s="267">
        <v>25569</v>
      </c>
      <c r="F6" s="268"/>
      <c r="G6" s="268"/>
      <c r="H6" s="269"/>
      <c r="I6" s="270"/>
      <c r="J6" s="271"/>
      <c r="K6" s="138"/>
    </row>
    <row r="7" spans="1:11" s="54" customFormat="1" ht="18" customHeight="1" thickBot="1" x14ac:dyDescent="0.3">
      <c r="A7" s="55">
        <v>5</v>
      </c>
      <c r="B7" s="26" t="s">
        <v>29</v>
      </c>
      <c r="C7" s="61"/>
      <c r="D7" s="61"/>
      <c r="E7" s="62">
        <v>28</v>
      </c>
      <c r="F7" s="63" t="s">
        <v>28</v>
      </c>
      <c r="G7" s="64"/>
      <c r="H7" s="65">
        <v>6</v>
      </c>
      <c r="I7" s="66" t="s">
        <v>27</v>
      </c>
      <c r="J7" s="67" t="s">
        <v>26</v>
      </c>
      <c r="K7" s="218">
        <f>(E7)+(IF(H7=0,0,IF(H7&lt;7,1/2,1)))</f>
        <v>28.5</v>
      </c>
    </row>
    <row r="8" spans="1:11" s="54" customFormat="1" ht="42" customHeight="1" thickBot="1" x14ac:dyDescent="0.3">
      <c r="A8" s="55">
        <v>6</v>
      </c>
      <c r="B8" s="282" t="s">
        <v>39</v>
      </c>
      <c r="C8" s="282"/>
      <c r="D8" s="282"/>
      <c r="E8" s="282"/>
      <c r="F8" s="282"/>
      <c r="G8" s="282"/>
      <c r="H8" s="282"/>
      <c r="I8" s="282"/>
      <c r="J8" s="283"/>
      <c r="K8" s="68"/>
    </row>
    <row r="9" spans="1:11" s="22" customFormat="1" ht="18" customHeight="1" thickBot="1" x14ac:dyDescent="0.3">
      <c r="A9" s="27">
        <v>7</v>
      </c>
      <c r="B9" s="26" t="s">
        <v>94</v>
      </c>
      <c r="C9" s="25"/>
      <c r="D9" s="25"/>
      <c r="H9" s="25"/>
      <c r="I9" s="284">
        <v>45352</v>
      </c>
      <c r="J9" s="285"/>
      <c r="K9" s="296" t="str">
        <f>IF(AND(F11&gt;=2,F11&lt;5),"Trong khung NHTT và được hỗ trợ kinh phí",IF(F11&lt;2,"Trong khung NHTT nhưng không được hỗ trợ kinh phí",IF(AND(F11=5,I11=0),"Trong khung NHTT và được hỗ trợ kinh phí",IF(AND(F11&gt;=5,10&gt;=1),"Chưa đủ tuổi NHTT"))))</f>
        <v>Trong khung NHTT và được hỗ trợ kinh phí</v>
      </c>
    </row>
    <row r="10" spans="1:11" s="22" customFormat="1" ht="18" customHeight="1" x14ac:dyDescent="0.25">
      <c r="A10" s="27">
        <v>8</v>
      </c>
      <c r="B10" s="26" t="s">
        <v>95</v>
      </c>
      <c r="C10" s="25"/>
      <c r="D10" s="25"/>
      <c r="H10" s="25"/>
      <c r="I10" s="280">
        <f>IF(AND(E6&lt;DATE(1971,4,1),K3="Nam"),DATE(INDEX('Bang nghi huu PL2'!$H$4:$H$67,MATCH(MONTH(E6)&amp;YEAR(E6),INDEX('Bang nghi huu PL2'!$D$4:$D$67&amp;'Bang nghi huu PL2'!$E$4:$E$67,0),0)),INDEX('Bang nghi huu PL2'!$G$4:$G$67,MATCH(MONTH(E6)&amp;YEAR(E6),INDEX('Bang nghi huu PL2'!$D$4:$D$67&amp;'Bang nghi huu PL2'!$E$4:$E$67,0),0)),1),IF(AND(E6&gt;=DATE(1966,4,1),K3="Nam"),DATE(YEAR(E6)+62,MONTH(E6)+1,1),IF(AND(E6&lt;=DATE(1980,5,1),K3="Nữ"),DATE(INDEX('Bang nghi huu PL2'!$M$4:$M$116,MATCH(MONTH(E6)&amp;YEAR(E6),INDEX('Bang nghi huu PL2'!$I$4:$I$116&amp;'Bang nghi huu PL2'!$J$4:$J$116,0),0)),INDEX('Bang nghi huu PL2'!$L$4:$L$116,MATCH(MONTH(E6)&amp;YEAR(E6),INDEX('Bang nghi huu PL2'!$I$4:$I$116&amp;'Bang nghi huu PL2'!$J4:$J$116,0),0)),1),IF(AND(E6&gt;=DATE(1975,5,1),K3="Nữ"),DATE(YEAR(E6)+60,MONTH(E6)+1,1),""))))</f>
        <v>46235</v>
      </c>
      <c r="J10" s="281"/>
      <c r="K10" s="296"/>
    </row>
    <row r="11" spans="1:11" s="22" customFormat="1" ht="18" customHeight="1" x14ac:dyDescent="0.25">
      <c r="A11" s="27">
        <v>9</v>
      </c>
      <c r="B11" s="32" t="s">
        <v>25</v>
      </c>
      <c r="C11" s="25"/>
      <c r="D11" s="25"/>
      <c r="F11" s="216">
        <f>DATEDIF(I9,I10,"y")</f>
        <v>2</v>
      </c>
      <c r="G11" s="295" t="s">
        <v>65</v>
      </c>
      <c r="H11" s="295"/>
      <c r="I11" s="215">
        <f>DATEDIF(I9,I10,"ym")</f>
        <v>5</v>
      </c>
      <c r="J11" s="214" t="s">
        <v>64</v>
      </c>
      <c r="K11" s="296"/>
    </row>
    <row r="12" spans="1:11" s="22" customFormat="1" ht="21" customHeight="1" thickBot="1" x14ac:dyDescent="0.3">
      <c r="A12" s="27">
        <v>10</v>
      </c>
      <c r="B12" s="26" t="s">
        <v>24</v>
      </c>
      <c r="C12" s="25"/>
      <c r="D12" s="25"/>
      <c r="F12" s="144">
        <f>(F11*3)+(IF(I11=0,0,IF(I11&lt;7,1.5,3)))</f>
        <v>7.5</v>
      </c>
      <c r="G12" s="31"/>
      <c r="H12" s="25"/>
      <c r="I12" s="30"/>
      <c r="J12" s="29"/>
      <c r="K12" s="296"/>
    </row>
    <row r="13" spans="1:11" s="22" customFormat="1" ht="18" customHeight="1" thickBot="1" x14ac:dyDescent="0.3">
      <c r="A13" s="27">
        <v>11</v>
      </c>
      <c r="B13" s="26" t="s">
        <v>23</v>
      </c>
      <c r="C13" s="25"/>
      <c r="D13" s="25"/>
      <c r="F13" s="28"/>
      <c r="H13" s="25"/>
      <c r="I13" s="286">
        <f>K7-20</f>
        <v>8.5</v>
      </c>
      <c r="J13" s="287"/>
      <c r="K13" s="296"/>
    </row>
    <row r="14" spans="1:11" s="22" customFormat="1" ht="18" customHeight="1" x14ac:dyDescent="0.25">
      <c r="A14" s="27">
        <v>12</v>
      </c>
      <c r="B14" s="26" t="s">
        <v>22</v>
      </c>
      <c r="C14" s="25"/>
      <c r="D14" s="25"/>
      <c r="H14" s="25"/>
      <c r="I14" s="25"/>
      <c r="J14" s="51"/>
      <c r="K14" s="23"/>
    </row>
    <row r="15" spans="1:11" ht="19.5" customHeight="1" x14ac:dyDescent="0.25">
      <c r="A15" s="254" t="s">
        <v>21</v>
      </c>
      <c r="B15" s="254" t="s">
        <v>20</v>
      </c>
      <c r="C15" s="254" t="s">
        <v>19</v>
      </c>
      <c r="D15" s="255" t="s">
        <v>18</v>
      </c>
      <c r="E15" s="256"/>
      <c r="F15" s="256"/>
      <c r="G15" s="257"/>
      <c r="H15" s="254" t="s">
        <v>17</v>
      </c>
      <c r="I15" s="254" t="s">
        <v>16</v>
      </c>
      <c r="J15" s="288" t="s">
        <v>15</v>
      </c>
      <c r="K15" s="254" t="s">
        <v>40</v>
      </c>
    </row>
    <row r="16" spans="1:11" ht="48" customHeight="1" x14ac:dyDescent="0.25">
      <c r="A16" s="254"/>
      <c r="B16" s="254"/>
      <c r="C16" s="254"/>
      <c r="D16" s="20" t="s">
        <v>13</v>
      </c>
      <c r="E16" s="21" t="s">
        <v>12</v>
      </c>
      <c r="F16" s="20" t="s">
        <v>11</v>
      </c>
      <c r="G16" s="20" t="s">
        <v>10</v>
      </c>
      <c r="H16" s="254"/>
      <c r="I16" s="254"/>
      <c r="J16" s="288"/>
      <c r="K16" s="254"/>
    </row>
    <row r="17" spans="1:11" ht="18" customHeight="1" x14ac:dyDescent="0.3">
      <c r="A17" s="101">
        <v>1</v>
      </c>
      <c r="B17" s="102"/>
      <c r="C17" s="103"/>
      <c r="D17" s="104"/>
      <c r="E17" s="105"/>
      <c r="F17" s="106"/>
      <c r="G17" s="106"/>
      <c r="H17" s="107">
        <f>(YEAR(I9)-YEAR(B17))*12+(MONTH(I9)-MONTH(B17))</f>
        <v>1490</v>
      </c>
      <c r="I17" s="108" t="str">
        <f>IF(B17&gt;=DATE(2023,7,1),"1800",IF(B17&gt;=DATE(2019,7,1),"1490",IF(B17&gt;=DATE(2018,7,1),"1390",IF(B17&gt;=DATE(2017,7,1),"1300",IF(B17&gt;=DATE(2016,5,1),"1210","1150")))))</f>
        <v>1150</v>
      </c>
      <c r="J17" s="109">
        <f t="shared" ref="J17:J23" si="0">(C17+D17+E17+(F17*C17)+(((C17+D17+(F17*C17))*G17)))*I17</f>
        <v>0</v>
      </c>
      <c r="K17" s="110">
        <f t="shared" ref="K17:K23" si="1">J17*H17</f>
        <v>0</v>
      </c>
    </row>
    <row r="18" spans="1:11" ht="18" customHeight="1" x14ac:dyDescent="0.3">
      <c r="A18" s="76">
        <v>2</v>
      </c>
      <c r="B18" s="77"/>
      <c r="C18" s="111"/>
      <c r="D18" s="78"/>
      <c r="E18" s="79"/>
      <c r="F18" s="80"/>
      <c r="G18" s="80"/>
      <c r="H18" s="81">
        <f t="shared" ref="H18:H23" si="2">(YEAR(B17)-YEAR(B18))*12+(MONTH(B17)-MONTH(B18))</f>
        <v>0</v>
      </c>
      <c r="I18" s="112" t="str">
        <f t="shared" ref="I18:I23" si="3">IF(B18&gt;=DATE(2023,7,1),"1800",IF(B18&gt;=DATE(2019,7,1),"1490",IF(B18&gt;=DATE(2018,7,1),"1390",IF(B18&gt;=DATE(2017,7,1),"1300",IF(B18&gt;=DATE(2016,5,1),"1210","1150")))))</f>
        <v>1150</v>
      </c>
      <c r="J18" s="83">
        <f t="shared" si="0"/>
        <v>0</v>
      </c>
      <c r="K18" s="113">
        <f t="shared" si="1"/>
        <v>0</v>
      </c>
    </row>
    <row r="19" spans="1:11" ht="18" customHeight="1" x14ac:dyDescent="0.3">
      <c r="A19" s="76">
        <v>3</v>
      </c>
      <c r="B19" s="77"/>
      <c r="C19" s="111"/>
      <c r="D19" s="78"/>
      <c r="E19" s="79"/>
      <c r="F19" s="80"/>
      <c r="G19" s="80"/>
      <c r="H19" s="81">
        <f t="shared" si="2"/>
        <v>0</v>
      </c>
      <c r="I19" s="112" t="str">
        <f t="shared" si="3"/>
        <v>1150</v>
      </c>
      <c r="J19" s="83">
        <f t="shared" si="0"/>
        <v>0</v>
      </c>
      <c r="K19" s="113">
        <f t="shared" si="1"/>
        <v>0</v>
      </c>
    </row>
    <row r="20" spans="1:11" ht="18" customHeight="1" x14ac:dyDescent="0.3">
      <c r="A20" s="76">
        <v>4</v>
      </c>
      <c r="B20" s="77"/>
      <c r="C20" s="111"/>
      <c r="D20" s="78"/>
      <c r="E20" s="79"/>
      <c r="F20" s="80"/>
      <c r="G20" s="80"/>
      <c r="H20" s="81">
        <f t="shared" si="2"/>
        <v>0</v>
      </c>
      <c r="I20" s="112" t="str">
        <f t="shared" si="3"/>
        <v>1150</v>
      </c>
      <c r="J20" s="83">
        <f t="shared" si="0"/>
        <v>0</v>
      </c>
      <c r="K20" s="113">
        <f t="shared" si="1"/>
        <v>0</v>
      </c>
    </row>
    <row r="21" spans="1:11" ht="18" customHeight="1" x14ac:dyDescent="0.3">
      <c r="A21" s="76">
        <v>5</v>
      </c>
      <c r="B21" s="77"/>
      <c r="C21" s="111"/>
      <c r="D21" s="78"/>
      <c r="E21" s="79"/>
      <c r="F21" s="80"/>
      <c r="G21" s="80"/>
      <c r="H21" s="81">
        <f t="shared" si="2"/>
        <v>0</v>
      </c>
      <c r="I21" s="112" t="str">
        <f t="shared" si="3"/>
        <v>1150</v>
      </c>
      <c r="J21" s="83">
        <f t="shared" si="0"/>
        <v>0</v>
      </c>
      <c r="K21" s="113">
        <f t="shared" si="1"/>
        <v>0</v>
      </c>
    </row>
    <row r="22" spans="1:11" ht="18" customHeight="1" x14ac:dyDescent="0.3">
      <c r="A22" s="76">
        <v>6</v>
      </c>
      <c r="B22" s="77"/>
      <c r="C22" s="111"/>
      <c r="D22" s="78"/>
      <c r="E22" s="79"/>
      <c r="F22" s="80"/>
      <c r="G22" s="80"/>
      <c r="H22" s="81">
        <f t="shared" si="2"/>
        <v>0</v>
      </c>
      <c r="I22" s="112" t="str">
        <f t="shared" si="3"/>
        <v>1150</v>
      </c>
      <c r="J22" s="83">
        <f t="shared" si="0"/>
        <v>0</v>
      </c>
      <c r="K22" s="113">
        <f t="shared" si="1"/>
        <v>0</v>
      </c>
    </row>
    <row r="23" spans="1:11" ht="18" customHeight="1" x14ac:dyDescent="0.3">
      <c r="A23" s="84">
        <v>7</v>
      </c>
      <c r="B23" s="85"/>
      <c r="C23" s="114"/>
      <c r="D23" s="86"/>
      <c r="E23" s="87"/>
      <c r="F23" s="88"/>
      <c r="G23" s="88"/>
      <c r="H23" s="89">
        <f t="shared" si="2"/>
        <v>0</v>
      </c>
      <c r="I23" s="115" t="str">
        <f t="shared" si="3"/>
        <v>1150</v>
      </c>
      <c r="J23" s="91">
        <f t="shared" si="0"/>
        <v>0</v>
      </c>
      <c r="K23" s="116">
        <f t="shared" si="1"/>
        <v>0</v>
      </c>
    </row>
    <row r="24" spans="1:11" ht="33" customHeight="1" x14ac:dyDescent="0.3">
      <c r="A24" s="18"/>
      <c r="B24" s="19" t="s">
        <v>9</v>
      </c>
      <c r="C24" s="17"/>
      <c r="D24" s="17"/>
      <c r="E24" s="18"/>
      <c r="F24" s="17"/>
      <c r="G24" s="17"/>
      <c r="H24" s="50">
        <f>SUM(H17:H23)</f>
        <v>1490</v>
      </c>
      <c r="I24" s="16"/>
      <c r="J24" s="15"/>
      <c r="K24" s="58">
        <f>SUM(K17:K23)</f>
        <v>0</v>
      </c>
    </row>
    <row r="25" spans="1:11" ht="21.95" customHeight="1" x14ac:dyDescent="0.25">
      <c r="A25" s="7"/>
      <c r="B25" s="14" t="s">
        <v>8</v>
      </c>
      <c r="C25" s="8"/>
      <c r="D25" s="8"/>
      <c r="E25" s="7"/>
      <c r="F25" s="7"/>
      <c r="G25" s="7"/>
      <c r="H25" s="293">
        <f>J17</f>
        <v>0</v>
      </c>
      <c r="I25" s="294"/>
      <c r="J25" s="274" t="s">
        <v>47</v>
      </c>
      <c r="K25" s="275"/>
    </row>
    <row r="26" spans="1:11" ht="21.95" customHeight="1" x14ac:dyDescent="0.25">
      <c r="A26" s="7"/>
      <c r="B26" s="14" t="s">
        <v>7</v>
      </c>
      <c r="C26" s="8"/>
      <c r="D26" s="8"/>
      <c r="E26" s="7"/>
      <c r="F26" s="7"/>
      <c r="G26" s="7"/>
      <c r="H26" s="293">
        <f>K24/H24</f>
        <v>0</v>
      </c>
      <c r="I26" s="294"/>
      <c r="J26" s="276"/>
      <c r="K26" s="277"/>
    </row>
    <row r="27" spans="1:11" ht="15" customHeight="1" x14ac:dyDescent="0.25">
      <c r="A27" s="47"/>
      <c r="B27" s="49"/>
      <c r="C27" s="48"/>
      <c r="D27" s="48"/>
      <c r="E27" s="47"/>
      <c r="F27" s="47"/>
      <c r="G27" s="47"/>
      <c r="H27" s="137"/>
      <c r="I27" s="137"/>
      <c r="J27" s="276"/>
      <c r="K27" s="277"/>
    </row>
    <row r="28" spans="1:11" ht="21.75" customHeight="1" x14ac:dyDescent="0.3">
      <c r="A28" s="10" t="s">
        <v>6</v>
      </c>
      <c r="B28" s="13" t="s">
        <v>5</v>
      </c>
      <c r="C28" s="12"/>
      <c r="D28" s="12"/>
      <c r="E28" s="11"/>
      <c r="F28" s="7"/>
      <c r="G28" s="7"/>
      <c r="H28" s="293">
        <f>SUM(H29:H31)</f>
        <v>0</v>
      </c>
      <c r="I28" s="294"/>
      <c r="J28" s="276"/>
      <c r="K28" s="277"/>
    </row>
    <row r="29" spans="1:11" ht="21.95" customHeight="1" x14ac:dyDescent="0.25">
      <c r="A29" s="10">
        <v>1</v>
      </c>
      <c r="B29" s="9" t="s">
        <v>4</v>
      </c>
      <c r="C29" s="8"/>
      <c r="D29" s="8"/>
      <c r="E29" s="7"/>
      <c r="F29" s="7"/>
      <c r="G29" s="7"/>
      <c r="H29" s="289">
        <f>H26*F12</f>
        <v>0</v>
      </c>
      <c r="I29" s="290"/>
      <c r="J29" s="276"/>
      <c r="K29" s="277"/>
    </row>
    <row r="30" spans="1:11" ht="21.95" customHeight="1" x14ac:dyDescent="0.25">
      <c r="A30" s="10">
        <v>2</v>
      </c>
      <c r="B30" s="9" t="s">
        <v>3</v>
      </c>
      <c r="C30" s="8"/>
      <c r="D30" s="8"/>
      <c r="E30" s="7"/>
      <c r="F30" s="7"/>
      <c r="G30" s="7"/>
      <c r="H30" s="289">
        <f>H26*5</f>
        <v>0</v>
      </c>
      <c r="I30" s="290"/>
      <c r="J30" s="276"/>
      <c r="K30" s="277"/>
    </row>
    <row r="31" spans="1:11" ht="21.95" customHeight="1" x14ac:dyDescent="0.25">
      <c r="A31" s="10">
        <v>3</v>
      </c>
      <c r="B31" s="9" t="s">
        <v>2</v>
      </c>
      <c r="C31" s="8"/>
      <c r="D31" s="8"/>
      <c r="E31" s="7"/>
      <c r="F31" s="7"/>
      <c r="G31" s="7"/>
      <c r="H31" s="289">
        <f>H26*I13*1/2</f>
        <v>0</v>
      </c>
      <c r="I31" s="290"/>
      <c r="J31" s="276"/>
      <c r="K31" s="277"/>
    </row>
    <row r="32" spans="1:11" s="96" customFormat="1" ht="21.95" customHeight="1" x14ac:dyDescent="0.3">
      <c r="A32" s="100"/>
      <c r="B32" s="93" t="s">
        <v>0</v>
      </c>
      <c r="C32" s="94"/>
      <c r="D32" s="94"/>
      <c r="E32" s="95"/>
      <c r="F32" s="95"/>
      <c r="G32" s="95"/>
      <c r="H32" s="291">
        <f>H31+H30+H29</f>
        <v>0</v>
      </c>
      <c r="I32" s="292"/>
      <c r="J32" s="278"/>
      <c r="K32" s="279"/>
    </row>
    <row r="33" spans="2:10" ht="18" x14ac:dyDescent="0.25">
      <c r="B33" s="1"/>
      <c r="C33" s="1"/>
      <c r="D33" s="1"/>
      <c r="H33" s="2"/>
      <c r="I33" s="1"/>
      <c r="J33" s="1"/>
    </row>
    <row r="34" spans="2:10" ht="18" x14ac:dyDescent="0.25">
      <c r="B34" s="1"/>
      <c r="C34" s="1"/>
      <c r="D34" s="1"/>
      <c r="H34" s="2"/>
      <c r="I34" s="1"/>
      <c r="J34" s="1"/>
    </row>
    <row r="35" spans="2:10" ht="18" x14ac:dyDescent="0.25">
      <c r="B35" s="1"/>
      <c r="C35" s="1"/>
      <c r="D35" s="1"/>
      <c r="H35" s="2"/>
      <c r="I35" s="1"/>
      <c r="J35" s="1"/>
    </row>
    <row r="36" spans="2:10" ht="18" x14ac:dyDescent="0.25">
      <c r="B36" s="1"/>
      <c r="C36" s="1"/>
      <c r="D36" s="1"/>
      <c r="H36" s="2"/>
      <c r="I36" s="1"/>
      <c r="J36" s="1"/>
    </row>
    <row r="37" spans="2:10" ht="18" x14ac:dyDescent="0.25">
      <c r="B37" s="1"/>
      <c r="C37" s="1"/>
      <c r="D37" s="1"/>
      <c r="H37" s="2"/>
      <c r="I37" s="1"/>
      <c r="J37" s="1"/>
    </row>
    <row r="38" spans="2:10" ht="18" x14ac:dyDescent="0.25">
      <c r="B38" s="1"/>
      <c r="C38" s="1"/>
      <c r="D38" s="1"/>
      <c r="H38" s="2"/>
      <c r="I38" s="1"/>
      <c r="J38" s="1"/>
    </row>
    <row r="39" spans="2:10" ht="18" x14ac:dyDescent="0.25">
      <c r="B39" s="1"/>
      <c r="C39" s="1"/>
      <c r="D39" s="1"/>
      <c r="H39" s="2"/>
      <c r="I39" s="1"/>
      <c r="J39" s="1"/>
    </row>
    <row r="40" spans="2:10" ht="18" x14ac:dyDescent="0.25">
      <c r="B40" s="1"/>
      <c r="C40" s="1"/>
      <c r="D40" s="1"/>
      <c r="H40" s="2"/>
      <c r="I40" s="1"/>
      <c r="J40" s="1"/>
    </row>
    <row r="41" spans="2:10" ht="18" x14ac:dyDescent="0.25">
      <c r="B41" s="1"/>
      <c r="C41" s="1"/>
      <c r="D41" s="1"/>
      <c r="H41" s="2"/>
      <c r="I41" s="1"/>
      <c r="J41" s="1"/>
    </row>
    <row r="42" spans="2:10" ht="18" x14ac:dyDescent="0.25">
      <c r="B42" s="1"/>
      <c r="C42" s="1"/>
      <c r="D42" s="1"/>
      <c r="H42" s="2"/>
      <c r="I42" s="1"/>
      <c r="J42" s="1"/>
    </row>
    <row r="43" spans="2:10" ht="18" x14ac:dyDescent="0.25">
      <c r="B43" s="1"/>
      <c r="C43" s="1"/>
      <c r="D43" s="1"/>
      <c r="H43" s="2"/>
      <c r="I43" s="1"/>
      <c r="J43" s="1"/>
    </row>
    <row r="44" spans="2:10" ht="18" x14ac:dyDescent="0.25">
      <c r="B44" s="1"/>
      <c r="C44" s="1"/>
      <c r="D44" s="1"/>
      <c r="H44" s="2"/>
      <c r="I44" s="1"/>
      <c r="J44" s="1"/>
    </row>
    <row r="45" spans="2:10" s="5" customFormat="1" ht="18" x14ac:dyDescent="0.25">
      <c r="B45" s="1"/>
      <c r="H45" s="6"/>
    </row>
    <row r="46" spans="2:10" s="5" customFormat="1" ht="18" x14ac:dyDescent="0.25">
      <c r="B46" s="1"/>
      <c r="H46" s="6"/>
    </row>
    <row r="47" spans="2:10" s="5" customFormat="1" ht="18" x14ac:dyDescent="0.25">
      <c r="B47" s="1"/>
      <c r="H47" s="6"/>
    </row>
    <row r="48" spans="2:10" s="5" customFormat="1" ht="18" x14ac:dyDescent="0.25">
      <c r="B48" s="1"/>
      <c r="C48" s="1"/>
      <c r="D48" s="1"/>
      <c r="E48" s="1"/>
      <c r="F48" s="1"/>
      <c r="G48" s="1"/>
      <c r="H48" s="2"/>
      <c r="I48" s="1"/>
    </row>
    <row r="49" spans="2:10" s="5" customFormat="1" ht="18" x14ac:dyDescent="0.25">
      <c r="B49" s="1"/>
      <c r="C49" s="1"/>
      <c r="D49" s="1"/>
      <c r="E49" s="1"/>
      <c r="F49" s="1"/>
      <c r="G49" s="1"/>
      <c r="H49" s="2"/>
      <c r="I49" s="1"/>
    </row>
    <row r="50" spans="2:10" ht="18" x14ac:dyDescent="0.25">
      <c r="B50" s="1"/>
      <c r="C50" s="1"/>
      <c r="D50" s="1"/>
      <c r="H50" s="2"/>
      <c r="I50" s="1"/>
      <c r="J50" s="1"/>
    </row>
    <row r="51" spans="2:10" ht="18" x14ac:dyDescent="0.25">
      <c r="B51" s="1"/>
      <c r="C51" s="1"/>
      <c r="D51" s="1"/>
      <c r="H51" s="2"/>
      <c r="I51" s="1"/>
      <c r="J51" s="1"/>
    </row>
    <row r="52" spans="2:10" ht="18" x14ac:dyDescent="0.25">
      <c r="B52" s="1"/>
      <c r="C52" s="1"/>
      <c r="D52" s="1"/>
      <c r="H52" s="2"/>
      <c r="I52" s="1"/>
      <c r="J52" s="1"/>
    </row>
    <row r="53" spans="2:10" ht="18" x14ac:dyDescent="0.25">
      <c r="B53" s="1"/>
      <c r="C53" s="1"/>
      <c r="D53" s="1"/>
      <c r="H53" s="2"/>
      <c r="I53" s="1"/>
      <c r="J53" s="1"/>
    </row>
    <row r="54" spans="2:10" ht="18" x14ac:dyDescent="0.25">
      <c r="B54" s="1"/>
      <c r="C54" s="1"/>
      <c r="D54" s="1"/>
      <c r="H54" s="2"/>
      <c r="I54" s="1"/>
      <c r="J54" s="1"/>
    </row>
    <row r="55" spans="2:10" ht="18" x14ac:dyDescent="0.25">
      <c r="B55" s="1"/>
      <c r="C55" s="1"/>
      <c r="D55" s="1"/>
      <c r="H55" s="2"/>
      <c r="I55" s="1"/>
      <c r="J55" s="1"/>
    </row>
    <row r="56" spans="2:10" ht="18" x14ac:dyDescent="0.25">
      <c r="B56" s="1"/>
      <c r="C56" s="1"/>
      <c r="D56" s="1"/>
      <c r="E56" s="2"/>
      <c r="H56" s="1"/>
      <c r="I56" s="1"/>
      <c r="J56" s="1"/>
    </row>
    <row r="57" spans="2:10" ht="18" x14ac:dyDescent="0.25">
      <c r="B57" s="1"/>
      <c r="C57" s="1"/>
      <c r="D57" s="1"/>
      <c r="E57" s="2"/>
      <c r="H57" s="1"/>
      <c r="I57" s="1"/>
      <c r="J57" s="1"/>
    </row>
    <row r="58" spans="2:10" ht="18" x14ac:dyDescent="0.25">
      <c r="B58" s="1"/>
      <c r="C58" s="1"/>
      <c r="D58" s="1"/>
      <c r="E58" s="2"/>
      <c r="H58" s="1"/>
      <c r="I58" s="1"/>
      <c r="J58" s="1"/>
    </row>
    <row r="59" spans="2:10" ht="18" x14ac:dyDescent="0.25">
      <c r="B59" s="1"/>
      <c r="C59" s="1"/>
      <c r="D59" s="1"/>
      <c r="E59" s="2"/>
      <c r="H59" s="1"/>
      <c r="I59" s="1"/>
      <c r="J59" s="1"/>
    </row>
    <row r="60" spans="2:10" ht="18" x14ac:dyDescent="0.25">
      <c r="B60" s="1"/>
      <c r="C60" s="1"/>
      <c r="D60" s="1"/>
      <c r="E60" s="2"/>
      <c r="H60" s="1"/>
      <c r="I60" s="1"/>
      <c r="J60" s="1"/>
    </row>
    <row r="61" spans="2:10" ht="33" customHeight="1" x14ac:dyDescent="0.25">
      <c r="B61" s="1"/>
      <c r="C61" s="1"/>
      <c r="D61" s="1"/>
      <c r="E61" s="2"/>
      <c r="H61" s="1"/>
      <c r="I61" s="1"/>
      <c r="J61" s="1"/>
    </row>
    <row r="62" spans="2:10" ht="18" x14ac:dyDescent="0.25">
      <c r="B62" s="1"/>
      <c r="C62" s="1"/>
      <c r="D62" s="1"/>
      <c r="E62" s="2"/>
      <c r="H62" s="1"/>
      <c r="I62" s="1"/>
      <c r="J62" s="1"/>
    </row>
    <row r="63" spans="2:10" ht="18" x14ac:dyDescent="0.25">
      <c r="B63" s="1"/>
      <c r="C63" s="1"/>
      <c r="D63" s="1"/>
      <c r="E63" s="2"/>
      <c r="H63" s="1"/>
      <c r="I63" s="1"/>
      <c r="J63" s="1"/>
    </row>
    <row r="64" spans="2:10" ht="18" x14ac:dyDescent="0.25">
      <c r="B64" s="1"/>
      <c r="C64" s="1"/>
      <c r="D64" s="1"/>
      <c r="E64" s="2"/>
      <c r="H64" s="1"/>
      <c r="I64" s="1"/>
      <c r="J64" s="1"/>
    </row>
    <row r="65" spans="2:10" ht="18" x14ac:dyDescent="0.25">
      <c r="B65" s="1"/>
      <c r="C65" s="1"/>
      <c r="D65" s="1"/>
      <c r="E65" s="2"/>
      <c r="H65" s="1"/>
      <c r="I65" s="1"/>
      <c r="J65" s="1"/>
    </row>
    <row r="66" spans="2:10" ht="18" x14ac:dyDescent="0.25">
      <c r="B66" s="1"/>
      <c r="C66" s="1"/>
      <c r="D66" s="1"/>
      <c r="E66" s="2"/>
      <c r="H66" s="1"/>
      <c r="I66" s="1"/>
      <c r="J66" s="1"/>
    </row>
    <row r="67" spans="2:10" ht="18" x14ac:dyDescent="0.25">
      <c r="B67" s="1"/>
      <c r="C67" s="1"/>
      <c r="D67" s="1"/>
      <c r="E67" s="2"/>
      <c r="H67" s="1"/>
      <c r="I67" s="1"/>
      <c r="J67" s="1"/>
    </row>
    <row r="68" spans="2:10" ht="18" x14ac:dyDescent="0.25">
      <c r="B68" s="1"/>
      <c r="C68" s="1"/>
      <c r="D68" s="1"/>
      <c r="E68" s="2"/>
      <c r="H68" s="1"/>
      <c r="I68" s="1"/>
      <c r="J68" s="1"/>
    </row>
    <row r="69" spans="2:10" ht="18" x14ac:dyDescent="0.25">
      <c r="B69" s="5"/>
      <c r="C69" s="5"/>
      <c r="D69" s="5"/>
      <c r="E69" s="6"/>
      <c r="F69" s="5"/>
      <c r="G69" s="5"/>
      <c r="H69" s="1"/>
      <c r="I69" s="1"/>
      <c r="J69" s="1"/>
    </row>
    <row r="70" spans="2:10" ht="18" x14ac:dyDescent="0.25">
      <c r="B70" s="5"/>
      <c r="C70" s="5"/>
      <c r="D70" s="5"/>
      <c r="E70" s="6"/>
      <c r="F70" s="5"/>
      <c r="G70" s="5"/>
      <c r="H70" s="1"/>
      <c r="I70" s="1"/>
      <c r="J70" s="1"/>
    </row>
    <row r="71" spans="2:10" ht="18" x14ac:dyDescent="0.25">
      <c r="B71" s="5"/>
      <c r="C71" s="5"/>
      <c r="D71" s="5"/>
      <c r="E71" s="6"/>
      <c r="F71" s="5"/>
      <c r="G71" s="5"/>
      <c r="H71" s="1"/>
      <c r="I71" s="1"/>
      <c r="J71" s="1"/>
    </row>
    <row r="72" spans="2:10" ht="18" x14ac:dyDescent="0.25">
      <c r="B72" s="5"/>
      <c r="C72" s="5"/>
      <c r="D72" s="5"/>
      <c r="E72" s="6"/>
      <c r="F72" s="5"/>
      <c r="G72" s="5"/>
      <c r="H72" s="1"/>
      <c r="I72" s="1"/>
      <c r="J72" s="1"/>
    </row>
    <row r="73" spans="2:10" ht="18" x14ac:dyDescent="0.25">
      <c r="B73" s="5"/>
      <c r="C73" s="5"/>
      <c r="D73" s="5"/>
      <c r="E73" s="6"/>
      <c r="F73" s="5"/>
      <c r="G73" s="5"/>
      <c r="H73" s="1"/>
      <c r="I73" s="1"/>
      <c r="J73" s="1"/>
    </row>
    <row r="74" spans="2:10" ht="18" x14ac:dyDescent="0.25">
      <c r="B74" s="5"/>
      <c r="C74" s="5"/>
      <c r="D74" s="5"/>
      <c r="E74" s="6"/>
      <c r="F74" s="5"/>
      <c r="G74" s="5"/>
      <c r="H74" s="1"/>
      <c r="I74" s="1"/>
      <c r="J74" s="1"/>
    </row>
    <row r="75" spans="2:10" ht="18" x14ac:dyDescent="0.25">
      <c r="B75" s="5"/>
      <c r="C75" s="5"/>
      <c r="D75" s="5"/>
      <c r="E75" s="6"/>
      <c r="F75" s="5"/>
      <c r="G75" s="5"/>
      <c r="H75" s="1"/>
      <c r="I75" s="1"/>
      <c r="J75" s="1"/>
    </row>
    <row r="76" spans="2:10" s="5" customFormat="1" ht="18" x14ac:dyDescent="0.25">
      <c r="E76" s="6"/>
    </row>
    <row r="77" spans="2:10" s="5" customFormat="1" ht="18" x14ac:dyDescent="0.25">
      <c r="E77" s="6"/>
    </row>
    <row r="78" spans="2:10" s="5" customFormat="1" ht="18" x14ac:dyDescent="0.25">
      <c r="E78" s="6"/>
    </row>
    <row r="79" spans="2:10" s="5" customFormat="1" ht="18" x14ac:dyDescent="0.25">
      <c r="B79" s="1"/>
      <c r="C79" s="1"/>
      <c r="D79" s="1"/>
      <c r="E79" s="2"/>
      <c r="F79" s="1"/>
      <c r="G79" s="1"/>
    </row>
    <row r="80" spans="2:10" s="5" customFormat="1" ht="18" x14ac:dyDescent="0.25">
      <c r="B80" s="1"/>
      <c r="C80" s="1"/>
      <c r="D80" s="1"/>
      <c r="E80" s="2"/>
      <c r="F80" s="1"/>
      <c r="G80" s="1"/>
    </row>
    <row r="81" spans="2:10" s="5" customFormat="1" ht="18" x14ac:dyDescent="0.25">
      <c r="B81" s="1"/>
      <c r="C81" s="1"/>
      <c r="D81" s="1"/>
      <c r="E81" s="2"/>
      <c r="F81" s="1"/>
      <c r="G81" s="1"/>
    </row>
    <row r="82" spans="2:10" s="5" customFormat="1" ht="18" x14ac:dyDescent="0.25">
      <c r="B82" s="1"/>
      <c r="C82" s="1"/>
      <c r="D82" s="1"/>
      <c r="E82" s="2"/>
      <c r="F82" s="1"/>
      <c r="G82" s="1"/>
    </row>
    <row r="83" spans="2:10" s="5" customFormat="1" ht="18" x14ac:dyDescent="0.25">
      <c r="B83" s="1"/>
      <c r="C83" s="1"/>
      <c r="D83" s="1"/>
      <c r="E83" s="2"/>
      <c r="F83" s="1"/>
      <c r="G83" s="1"/>
    </row>
    <row r="84" spans="2:10" s="5" customFormat="1" ht="18" x14ac:dyDescent="0.25">
      <c r="B84" s="1"/>
      <c r="C84" s="1"/>
      <c r="D84" s="1"/>
      <c r="E84" s="2"/>
      <c r="F84" s="1"/>
      <c r="G84" s="1"/>
    </row>
    <row r="85" spans="2:10" s="5" customFormat="1" ht="18" x14ac:dyDescent="0.25">
      <c r="B85" s="1"/>
      <c r="C85" s="1"/>
      <c r="D85" s="1"/>
      <c r="E85" s="2"/>
      <c r="F85" s="1"/>
      <c r="G85" s="1"/>
    </row>
    <row r="86" spans="2:10" ht="18" x14ac:dyDescent="0.25">
      <c r="B86" s="1"/>
      <c r="C86" s="1"/>
      <c r="D86" s="1"/>
      <c r="E86" s="2"/>
      <c r="H86" s="1"/>
      <c r="I86" s="1"/>
      <c r="J86" s="1"/>
    </row>
    <row r="87" spans="2:10" ht="18" x14ac:dyDescent="0.25">
      <c r="B87" s="1"/>
      <c r="C87" s="1"/>
      <c r="D87" s="1"/>
      <c r="E87" s="2"/>
      <c r="H87" s="1"/>
      <c r="I87" s="1"/>
      <c r="J87" s="1"/>
    </row>
    <row r="88" spans="2:10" ht="18" x14ac:dyDescent="0.25">
      <c r="B88" s="1"/>
      <c r="C88" s="1"/>
      <c r="D88" s="1"/>
      <c r="E88" s="2"/>
      <c r="H88" s="1"/>
      <c r="I88" s="1"/>
      <c r="J88" s="1"/>
    </row>
    <row r="89" spans="2:10" ht="18" x14ac:dyDescent="0.25">
      <c r="B89" s="1"/>
      <c r="C89" s="1"/>
      <c r="D89" s="1"/>
      <c r="E89" s="2"/>
      <c r="H89" s="1"/>
      <c r="I89" s="1"/>
      <c r="J89" s="1"/>
    </row>
    <row r="90" spans="2:10" ht="18" x14ac:dyDescent="0.25">
      <c r="B90" s="1"/>
      <c r="C90" s="1"/>
      <c r="D90" s="1"/>
      <c r="E90" s="2"/>
      <c r="H90" s="1"/>
      <c r="I90" s="1"/>
      <c r="J90" s="1"/>
    </row>
    <row r="91" spans="2:10" ht="18" x14ac:dyDescent="0.25">
      <c r="B91" s="1"/>
      <c r="C91" s="1"/>
      <c r="D91" s="1"/>
      <c r="E91" s="2"/>
      <c r="H91" s="1"/>
      <c r="I91" s="1"/>
      <c r="J91" s="1"/>
    </row>
    <row r="92" spans="2:10" ht="18" x14ac:dyDescent="0.25">
      <c r="B92" s="1"/>
      <c r="C92" s="1"/>
      <c r="D92" s="1"/>
      <c r="E92" s="2"/>
      <c r="H92" s="1"/>
      <c r="I92" s="1"/>
      <c r="J92" s="1"/>
    </row>
    <row r="93" spans="2:10" ht="18" x14ac:dyDescent="0.25">
      <c r="B93" s="1"/>
      <c r="C93" s="1"/>
      <c r="D93" s="1"/>
      <c r="E93" s="2"/>
      <c r="H93" s="1"/>
      <c r="I93" s="1"/>
      <c r="J93" s="1"/>
    </row>
    <row r="94" spans="2:10" ht="18" x14ac:dyDescent="0.25">
      <c r="B94" s="1"/>
      <c r="C94" s="1"/>
      <c r="D94" s="1"/>
      <c r="E94" s="2"/>
      <c r="H94" s="1"/>
      <c r="I94" s="1"/>
      <c r="J94" s="1"/>
    </row>
    <row r="95" spans="2:10" ht="18" x14ac:dyDescent="0.25">
      <c r="B95" s="1"/>
      <c r="C95" s="1"/>
      <c r="D95" s="1"/>
      <c r="E95" s="2"/>
      <c r="H95" s="1"/>
      <c r="I95" s="1"/>
      <c r="J95" s="1"/>
    </row>
    <row r="96" spans="2:10" ht="18" x14ac:dyDescent="0.25">
      <c r="B96" s="1"/>
      <c r="C96" s="1"/>
      <c r="D96" s="1"/>
      <c r="E96" s="2"/>
      <c r="H96" s="1"/>
      <c r="I96" s="1"/>
      <c r="J96" s="1"/>
    </row>
    <row r="97" spans="5:5" s="1" customFormat="1" ht="38.25" customHeight="1" x14ac:dyDescent="0.25">
      <c r="E97" s="2"/>
    </row>
    <row r="98" spans="5:5" s="1" customFormat="1" ht="18" x14ac:dyDescent="0.25">
      <c r="E98" s="2"/>
    </row>
    <row r="99" spans="5:5" s="1" customFormat="1" ht="18" x14ac:dyDescent="0.25">
      <c r="E99" s="2"/>
    </row>
    <row r="100" spans="5:5" s="1" customFormat="1" ht="18" x14ac:dyDescent="0.25">
      <c r="E100" s="2"/>
    </row>
    <row r="101" spans="5:5" s="1" customFormat="1" ht="18" x14ac:dyDescent="0.25">
      <c r="E101" s="2"/>
    </row>
    <row r="102" spans="5:5" s="1" customFormat="1" ht="18" x14ac:dyDescent="0.25">
      <c r="E102" s="2"/>
    </row>
    <row r="103" spans="5:5" s="1" customFormat="1" ht="18" x14ac:dyDescent="0.25">
      <c r="E103" s="2"/>
    </row>
    <row r="104" spans="5:5" s="1" customFormat="1" ht="18" x14ac:dyDescent="0.25">
      <c r="E104" s="2"/>
    </row>
    <row r="105" spans="5:5" s="1" customFormat="1" ht="18" x14ac:dyDescent="0.25">
      <c r="E105" s="2"/>
    </row>
    <row r="106" spans="5:5" s="1" customFormat="1" ht="18" x14ac:dyDescent="0.25">
      <c r="E106" s="2"/>
    </row>
    <row r="107" spans="5:5" s="1" customFormat="1" ht="18" x14ac:dyDescent="0.25">
      <c r="E107" s="2"/>
    </row>
    <row r="108" spans="5:5" s="1" customFormat="1" ht="18" x14ac:dyDescent="0.25">
      <c r="E108" s="2"/>
    </row>
    <row r="109" spans="5:5" s="1" customFormat="1" ht="18" x14ac:dyDescent="0.25">
      <c r="E109" s="2"/>
    </row>
    <row r="110" spans="5:5" s="1" customFormat="1" ht="18" x14ac:dyDescent="0.25">
      <c r="E110" s="2"/>
    </row>
    <row r="111" spans="5:5" s="1" customFormat="1" ht="18" x14ac:dyDescent="0.25">
      <c r="E111" s="2"/>
    </row>
    <row r="112" spans="5:5" s="1" customFormat="1" ht="18" x14ac:dyDescent="0.25">
      <c r="E112" s="2"/>
    </row>
    <row r="113" spans="5:5" s="1" customFormat="1" ht="18" x14ac:dyDescent="0.25">
      <c r="E113" s="2"/>
    </row>
    <row r="114" spans="5:5" s="1" customFormat="1" ht="18" x14ac:dyDescent="0.25">
      <c r="E114" s="2"/>
    </row>
    <row r="115" spans="5:5" s="1" customFormat="1" ht="18" x14ac:dyDescent="0.25">
      <c r="E115" s="2"/>
    </row>
    <row r="116" spans="5:5" s="1" customFormat="1" ht="18" x14ac:dyDescent="0.25">
      <c r="E116" s="2"/>
    </row>
    <row r="117" spans="5:5" s="1" customFormat="1" ht="18" x14ac:dyDescent="0.25">
      <c r="E117" s="2"/>
    </row>
    <row r="118" spans="5:5" s="1" customFormat="1" ht="18" x14ac:dyDescent="0.25">
      <c r="E118" s="2"/>
    </row>
    <row r="119" spans="5:5" s="1" customFormat="1" ht="18" x14ac:dyDescent="0.25">
      <c r="E119" s="2"/>
    </row>
    <row r="120" spans="5:5" s="1" customFormat="1" ht="18" x14ac:dyDescent="0.25">
      <c r="E120" s="2"/>
    </row>
    <row r="121" spans="5:5" s="1" customFormat="1" ht="18" x14ac:dyDescent="0.25">
      <c r="E121" s="2"/>
    </row>
    <row r="122" spans="5:5" s="1" customFormat="1" ht="18" x14ac:dyDescent="0.25">
      <c r="E122" s="2"/>
    </row>
    <row r="123" spans="5:5" s="1" customFormat="1" ht="18" x14ac:dyDescent="0.25">
      <c r="E123" s="2"/>
    </row>
    <row r="124" spans="5:5" s="1" customFormat="1" ht="18" x14ac:dyDescent="0.25">
      <c r="E124" s="2"/>
    </row>
    <row r="125" spans="5:5" s="1" customFormat="1" ht="18" x14ac:dyDescent="0.25">
      <c r="E125" s="2"/>
    </row>
    <row r="126" spans="5:5" s="1" customFormat="1" ht="18" x14ac:dyDescent="0.25">
      <c r="E126" s="2"/>
    </row>
    <row r="127" spans="5:5" s="1" customFormat="1" ht="18" x14ac:dyDescent="0.25">
      <c r="E127" s="2"/>
    </row>
    <row r="128" spans="5:5" s="1" customFormat="1" ht="18" x14ac:dyDescent="0.25">
      <c r="E128" s="2"/>
    </row>
    <row r="129" spans="5:5" s="1" customFormat="1" ht="18" x14ac:dyDescent="0.25">
      <c r="E129" s="2"/>
    </row>
    <row r="130" spans="5:5" s="1" customFormat="1" ht="18" x14ac:dyDescent="0.25">
      <c r="E130" s="2"/>
    </row>
    <row r="131" spans="5:5" s="1" customFormat="1" ht="18" x14ac:dyDescent="0.25">
      <c r="E131" s="2"/>
    </row>
    <row r="132" spans="5:5" s="1" customFormat="1" ht="18" x14ac:dyDescent="0.25">
      <c r="E132" s="2"/>
    </row>
    <row r="133" spans="5:5" s="1" customFormat="1" ht="18" x14ac:dyDescent="0.25">
      <c r="E133" s="2"/>
    </row>
    <row r="134" spans="5:5" s="1" customFormat="1" ht="18" x14ac:dyDescent="0.25">
      <c r="E134" s="2"/>
    </row>
    <row r="135" spans="5:5" s="1" customFormat="1" ht="18" x14ac:dyDescent="0.25">
      <c r="E135" s="2"/>
    </row>
    <row r="136" spans="5:5" s="1" customFormat="1" ht="18" x14ac:dyDescent="0.25">
      <c r="E136" s="2"/>
    </row>
    <row r="137" spans="5:5" s="1" customFormat="1" ht="18" x14ac:dyDescent="0.25">
      <c r="E137" s="2"/>
    </row>
    <row r="138" spans="5:5" s="1" customFormat="1" ht="18" x14ac:dyDescent="0.25">
      <c r="E138" s="2"/>
    </row>
    <row r="139" spans="5:5" s="1" customFormat="1" ht="18" x14ac:dyDescent="0.25">
      <c r="E139" s="2"/>
    </row>
    <row r="140" spans="5:5" s="1" customFormat="1" ht="18" x14ac:dyDescent="0.25">
      <c r="E140" s="2"/>
    </row>
    <row r="141" spans="5:5" s="1" customFormat="1" ht="18" x14ac:dyDescent="0.25">
      <c r="E141" s="2"/>
    </row>
    <row r="142" spans="5:5" s="1" customFormat="1" ht="18" x14ac:dyDescent="0.25">
      <c r="E142" s="2"/>
    </row>
    <row r="143" spans="5:5" s="1" customFormat="1" ht="18" x14ac:dyDescent="0.25">
      <c r="E143" s="2"/>
    </row>
    <row r="144" spans="5:5" s="1" customFormat="1" ht="18" x14ac:dyDescent="0.25">
      <c r="E144" s="2"/>
    </row>
    <row r="145" spans="5:5" s="1" customFormat="1" ht="18" x14ac:dyDescent="0.25">
      <c r="E145" s="2"/>
    </row>
    <row r="146" spans="5:5" s="1" customFormat="1" ht="18" x14ac:dyDescent="0.25">
      <c r="E146" s="2"/>
    </row>
    <row r="147" spans="5:5" s="1" customFormat="1" ht="18" x14ac:dyDescent="0.25">
      <c r="E147" s="2"/>
    </row>
    <row r="148" spans="5:5" s="1" customFormat="1" ht="18" x14ac:dyDescent="0.25">
      <c r="E148" s="2"/>
    </row>
    <row r="149" spans="5:5" s="1" customFormat="1" ht="18" x14ac:dyDescent="0.25">
      <c r="E149" s="2"/>
    </row>
    <row r="150" spans="5:5" s="1" customFormat="1" ht="18" x14ac:dyDescent="0.25">
      <c r="E150" s="2"/>
    </row>
    <row r="151" spans="5:5" s="1" customFormat="1" ht="18" x14ac:dyDescent="0.25">
      <c r="E151" s="2"/>
    </row>
    <row r="152" spans="5:5" s="1" customFormat="1" ht="18" x14ac:dyDescent="0.25">
      <c r="E152" s="2"/>
    </row>
    <row r="153" spans="5:5" s="1" customFormat="1" ht="18" x14ac:dyDescent="0.25">
      <c r="E153" s="2"/>
    </row>
    <row r="154" spans="5:5" s="1" customFormat="1" ht="18" x14ac:dyDescent="0.25">
      <c r="E154" s="2"/>
    </row>
    <row r="155" spans="5:5" s="1" customFormat="1" ht="18" x14ac:dyDescent="0.25">
      <c r="E155" s="2"/>
    </row>
    <row r="156" spans="5:5" s="1" customFormat="1" ht="18" x14ac:dyDescent="0.25">
      <c r="E156" s="2"/>
    </row>
    <row r="157" spans="5:5" s="1" customFormat="1" ht="18" x14ac:dyDescent="0.25">
      <c r="E157" s="2"/>
    </row>
    <row r="158" spans="5:5" s="1" customFormat="1" ht="18" x14ac:dyDescent="0.25">
      <c r="E158" s="2"/>
    </row>
    <row r="159" spans="5:5" s="1" customFormat="1" ht="18" x14ac:dyDescent="0.25">
      <c r="E159" s="2"/>
    </row>
    <row r="160" spans="5:5" s="1" customFormat="1" ht="18" x14ac:dyDescent="0.25">
      <c r="E160" s="2"/>
    </row>
    <row r="161" spans="5:5" s="1" customFormat="1" ht="18" x14ac:dyDescent="0.25">
      <c r="E161" s="2"/>
    </row>
    <row r="162" spans="5:5" s="1" customFormat="1" ht="18" x14ac:dyDescent="0.25">
      <c r="E162" s="2"/>
    </row>
    <row r="163" spans="5:5" s="1" customFormat="1" ht="18" x14ac:dyDescent="0.25">
      <c r="E163" s="2"/>
    </row>
    <row r="164" spans="5:5" s="1" customFormat="1" ht="18" x14ac:dyDescent="0.25">
      <c r="E164" s="2"/>
    </row>
    <row r="165" spans="5:5" s="1" customFormat="1" ht="18" x14ac:dyDescent="0.25">
      <c r="E165" s="2"/>
    </row>
    <row r="166" spans="5:5" s="1" customFormat="1" ht="18" x14ac:dyDescent="0.25">
      <c r="E166" s="2"/>
    </row>
    <row r="167" spans="5:5" s="1" customFormat="1" ht="18" x14ac:dyDescent="0.25">
      <c r="E167" s="2"/>
    </row>
    <row r="168" spans="5:5" s="1" customFormat="1" ht="18" x14ac:dyDescent="0.25">
      <c r="E168" s="2"/>
    </row>
    <row r="169" spans="5:5" s="1" customFormat="1" ht="18" x14ac:dyDescent="0.25">
      <c r="E169" s="2"/>
    </row>
    <row r="170" spans="5:5" s="1" customFormat="1" ht="18" x14ac:dyDescent="0.25">
      <c r="E170" s="2"/>
    </row>
    <row r="171" spans="5:5" s="1" customFormat="1" ht="18" x14ac:dyDescent="0.25">
      <c r="E171" s="2"/>
    </row>
    <row r="172" spans="5:5" s="1" customFormat="1" ht="18" x14ac:dyDescent="0.25">
      <c r="E172" s="2"/>
    </row>
    <row r="173" spans="5:5" s="1" customFormat="1" ht="18" x14ac:dyDescent="0.25">
      <c r="E173" s="2"/>
    </row>
    <row r="174" spans="5:5" s="1" customFormat="1" ht="18" x14ac:dyDescent="0.25">
      <c r="E174" s="2"/>
    </row>
    <row r="175" spans="5:5" s="1" customFormat="1" ht="18" x14ac:dyDescent="0.25">
      <c r="E175" s="2"/>
    </row>
    <row r="176" spans="5:5" s="1" customFormat="1" ht="18" x14ac:dyDescent="0.25">
      <c r="E176" s="2"/>
    </row>
    <row r="177" spans="2:10" ht="18" x14ac:dyDescent="0.25">
      <c r="B177" s="1"/>
      <c r="C177" s="1"/>
      <c r="D177" s="1"/>
      <c r="E177" s="2"/>
      <c r="H177" s="1"/>
      <c r="I177" s="1"/>
      <c r="J177" s="1"/>
    </row>
    <row r="178" spans="2:10" x14ac:dyDescent="0.25">
      <c r="C178" s="1"/>
      <c r="D178" s="1"/>
      <c r="E178" s="4"/>
      <c r="F178" s="4"/>
      <c r="G178" s="4"/>
      <c r="H178" s="1"/>
      <c r="I178" s="1"/>
      <c r="J178" s="1"/>
    </row>
    <row r="179" spans="2:10" x14ac:dyDescent="0.25">
      <c r="C179" s="1"/>
      <c r="D179" s="1"/>
      <c r="E179" s="4"/>
      <c r="F179" s="4"/>
      <c r="G179" s="4"/>
      <c r="H179" s="1"/>
      <c r="I179" s="1"/>
      <c r="J179" s="1"/>
    </row>
    <row r="180" spans="2:10" x14ac:dyDescent="0.25">
      <c r="C180" s="1"/>
      <c r="D180" s="1"/>
      <c r="E180" s="4"/>
      <c r="F180" s="4"/>
      <c r="G180" s="4"/>
      <c r="H180" s="1"/>
      <c r="I180" s="1"/>
      <c r="J180" s="1"/>
    </row>
    <row r="181" spans="2:10" x14ac:dyDescent="0.25">
      <c r="C181" s="1"/>
      <c r="D181" s="1"/>
      <c r="E181" s="4"/>
      <c r="F181" s="4"/>
      <c r="G181" s="4"/>
      <c r="H181" s="1"/>
      <c r="I181" s="1"/>
      <c r="J181" s="1"/>
    </row>
    <row r="182" spans="2:10" x14ac:dyDescent="0.25">
      <c r="C182" s="1"/>
      <c r="D182" s="1"/>
      <c r="E182" s="4"/>
      <c r="F182" s="4"/>
      <c r="G182" s="4"/>
      <c r="H182" s="1"/>
      <c r="I182" s="1"/>
      <c r="J182" s="1"/>
    </row>
    <row r="183" spans="2:10" x14ac:dyDescent="0.25">
      <c r="J183" s="1"/>
    </row>
    <row r="184" spans="2:10" x14ac:dyDescent="0.25">
      <c r="J184" s="1"/>
    </row>
  </sheetData>
  <sheetProtection insertRows="0" deleteRows="0"/>
  <mergeCells count="31">
    <mergeCell ref="J25:K32"/>
    <mergeCell ref="I10:J10"/>
    <mergeCell ref="B8:J8"/>
    <mergeCell ref="I9:J9"/>
    <mergeCell ref="I13:J13"/>
    <mergeCell ref="J15:J16"/>
    <mergeCell ref="I15:I16"/>
    <mergeCell ref="H30:I30"/>
    <mergeCell ref="H31:I31"/>
    <mergeCell ref="H32:I32"/>
    <mergeCell ref="H25:I25"/>
    <mergeCell ref="H26:I26"/>
    <mergeCell ref="H29:I29"/>
    <mergeCell ref="H28:I28"/>
    <mergeCell ref="G11:H11"/>
    <mergeCell ref="K9:K13"/>
    <mergeCell ref="A1:D1"/>
    <mergeCell ref="A2:K2"/>
    <mergeCell ref="C3:I3"/>
    <mergeCell ref="E5:K5"/>
    <mergeCell ref="E6:H6"/>
    <mergeCell ref="I6:J6"/>
    <mergeCell ref="E4:K4"/>
    <mergeCell ref="B4:D4"/>
    <mergeCell ref="B5:D5"/>
    <mergeCell ref="K15:K16"/>
    <mergeCell ref="A15:A16"/>
    <mergeCell ref="B15:B16"/>
    <mergeCell ref="C15:C16"/>
    <mergeCell ref="D15:G15"/>
    <mergeCell ref="H15:H16"/>
  </mergeCells>
  <dataValidations count="1">
    <dataValidation type="list" allowBlank="1" showInputMessage="1" showErrorMessage="1" sqref="K3" xr:uid="{00000000-0002-0000-0000-000000000000}">
      <formula1>"Nam, Nữ"</formula1>
    </dataValidation>
  </dataValidations>
  <pageMargins left="0.51181102362204722" right="0.31496062992125984" top="0.55118110236220474" bottom="0.55118110236220474"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K186"/>
  <sheetViews>
    <sheetView tabSelected="1" zoomScaleNormal="100" workbookViewId="0">
      <selection activeCell="M13" sqref="M13"/>
    </sheetView>
  </sheetViews>
  <sheetFormatPr defaultRowHeight="15.75" x14ac:dyDescent="0.25"/>
  <cols>
    <col min="1" max="1" width="5" style="148" customWidth="1"/>
    <col min="2" max="2" width="11.25" style="203" customWidth="1"/>
    <col min="3" max="3" width="7.5" style="203" customWidth="1"/>
    <col min="4" max="4" width="6.875" style="203" customWidth="1"/>
    <col min="5" max="5" width="6.625" style="148" customWidth="1"/>
    <col min="6" max="6" width="7.125" style="148" customWidth="1"/>
    <col min="7" max="7" width="7" style="148" customWidth="1"/>
    <col min="8" max="8" width="7.875" style="203" customWidth="1"/>
    <col min="9" max="9" width="8" style="203" customWidth="1"/>
    <col min="10" max="10" width="12.875" style="204" customWidth="1"/>
    <col min="11" max="11" width="14.875" style="148" bestFit="1" customWidth="1"/>
    <col min="12" max="16384" width="9" style="148"/>
  </cols>
  <sheetData>
    <row r="1" spans="1:11" ht="21" customHeight="1" x14ac:dyDescent="0.3">
      <c r="A1" s="316" t="s">
        <v>36</v>
      </c>
      <c r="B1" s="316"/>
      <c r="C1" s="316"/>
      <c r="D1" s="316"/>
      <c r="E1" s="146"/>
      <c r="F1" s="146"/>
      <c r="G1" s="146"/>
      <c r="H1" s="146"/>
      <c r="I1" s="146"/>
      <c r="J1" s="221" t="s">
        <v>35</v>
      </c>
      <c r="K1" s="147" t="s">
        <v>126</v>
      </c>
    </row>
    <row r="2" spans="1:11" ht="38.25" customHeight="1" thickBot="1" x14ac:dyDescent="0.3">
      <c r="A2" s="317" t="s">
        <v>45</v>
      </c>
      <c r="B2" s="318"/>
      <c r="C2" s="318"/>
      <c r="D2" s="318"/>
      <c r="E2" s="318"/>
      <c r="F2" s="318"/>
      <c r="G2" s="318"/>
      <c r="H2" s="318"/>
      <c r="I2" s="318"/>
      <c r="J2" s="318"/>
      <c r="K2" s="318"/>
    </row>
    <row r="3" spans="1:11" s="154" customFormat="1" ht="20.25" customHeight="1" thickBot="1" x14ac:dyDescent="0.35">
      <c r="A3" s="150">
        <v>1</v>
      </c>
      <c r="B3" s="151" t="s">
        <v>34</v>
      </c>
      <c r="C3" s="319"/>
      <c r="D3" s="320"/>
      <c r="E3" s="320"/>
      <c r="F3" s="320"/>
      <c r="G3" s="320"/>
      <c r="H3" s="320"/>
      <c r="I3" s="321"/>
      <c r="J3" s="152" t="s">
        <v>33</v>
      </c>
      <c r="K3" s="153" t="s">
        <v>42</v>
      </c>
    </row>
    <row r="4" spans="1:11" s="156" customFormat="1" ht="33.75" customHeight="1" thickBot="1" x14ac:dyDescent="0.3">
      <c r="A4" s="155">
        <v>2</v>
      </c>
      <c r="B4" s="330" t="s">
        <v>32</v>
      </c>
      <c r="C4" s="330"/>
      <c r="D4" s="330"/>
      <c r="E4" s="322" t="s">
        <v>43</v>
      </c>
      <c r="F4" s="323"/>
      <c r="G4" s="323"/>
      <c r="H4" s="323"/>
      <c r="I4" s="323"/>
      <c r="J4" s="323"/>
      <c r="K4" s="324"/>
    </row>
    <row r="5" spans="1:11" s="156" customFormat="1" ht="29.25" customHeight="1" thickBot="1" x14ac:dyDescent="0.3">
      <c r="A5" s="155">
        <v>3</v>
      </c>
      <c r="B5" s="330" t="s">
        <v>31</v>
      </c>
      <c r="C5" s="330"/>
      <c r="D5" s="331"/>
      <c r="E5" s="322"/>
      <c r="F5" s="323"/>
      <c r="G5" s="323"/>
      <c r="H5" s="323"/>
      <c r="I5" s="323"/>
      <c r="J5" s="323"/>
      <c r="K5" s="324"/>
    </row>
    <row r="6" spans="1:11" s="154" customFormat="1" ht="18" customHeight="1" thickBot="1" x14ac:dyDescent="0.3">
      <c r="A6" s="150">
        <v>4</v>
      </c>
      <c r="B6" s="157" t="s">
        <v>30</v>
      </c>
      <c r="C6" s="158"/>
      <c r="D6" s="150"/>
      <c r="E6" s="325">
        <v>25973</v>
      </c>
      <c r="F6" s="326"/>
      <c r="G6" s="326"/>
      <c r="H6" s="327"/>
      <c r="I6" s="328"/>
      <c r="J6" s="329"/>
      <c r="K6" s="159"/>
    </row>
    <row r="7" spans="1:11" s="154" customFormat="1" ht="18" customHeight="1" thickBot="1" x14ac:dyDescent="0.35">
      <c r="A7" s="150">
        <v>5</v>
      </c>
      <c r="B7" s="157" t="s">
        <v>29</v>
      </c>
      <c r="C7" s="158"/>
      <c r="D7" s="158"/>
      <c r="E7" s="160">
        <v>34</v>
      </c>
      <c r="F7" s="161" t="s">
        <v>28</v>
      </c>
      <c r="G7" s="162"/>
      <c r="H7" s="163">
        <v>6</v>
      </c>
      <c r="I7" s="164" t="s">
        <v>27</v>
      </c>
      <c r="J7" s="165" t="s">
        <v>26</v>
      </c>
      <c r="K7" s="219">
        <f>(E7)+(IF(H7=0,0,IF(H7&lt;7,1/2,1)))</f>
        <v>34.5</v>
      </c>
    </row>
    <row r="8" spans="1:11" s="154" customFormat="1" ht="18" customHeight="1" x14ac:dyDescent="0.25">
      <c r="A8" s="150">
        <v>6</v>
      </c>
      <c r="B8" s="157" t="s">
        <v>94</v>
      </c>
      <c r="C8" s="158"/>
      <c r="D8" s="158"/>
      <c r="E8" s="166"/>
      <c r="H8" s="167"/>
      <c r="I8" s="311">
        <v>45323</v>
      </c>
      <c r="J8" s="312"/>
      <c r="K8" s="309" t="str">
        <f>IF(AND(F10&gt;=2,F10&lt;5),"Trong khung NHTT và được hỗ trợ kinh phí",IF(F10&lt;2,"Trong khung NHTT nhưng không được hỗ trợ kinh phí",IF(AND(F10=5,I10=0),"Trong khung NHTT và được hỗ trợ kinh phí",IF(AND(F10&gt;=5,10&gt;=1),"Chưa đủ tuổi NHTT"))))</f>
        <v>Trong khung NHTT và được hỗ trợ kinh phí</v>
      </c>
    </row>
    <row r="9" spans="1:11" s="154" customFormat="1" ht="18" customHeight="1" x14ac:dyDescent="0.25">
      <c r="A9" s="150">
        <v>7</v>
      </c>
      <c r="B9" s="157" t="s">
        <v>95</v>
      </c>
      <c r="C9" s="158"/>
      <c r="D9" s="158"/>
      <c r="H9" s="158"/>
      <c r="I9" s="300">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47058</v>
      </c>
      <c r="J9" s="301"/>
      <c r="K9" s="309"/>
    </row>
    <row r="10" spans="1:11" s="154" customFormat="1" ht="18" customHeight="1" x14ac:dyDescent="0.25">
      <c r="A10" s="150">
        <v>7</v>
      </c>
      <c r="B10" s="168" t="s">
        <v>96</v>
      </c>
      <c r="C10" s="158"/>
      <c r="D10" s="158"/>
      <c r="F10" s="169">
        <f>DATEDIF(I8,I9,"y")</f>
        <v>4</v>
      </c>
      <c r="G10" s="310" t="s">
        <v>65</v>
      </c>
      <c r="H10" s="310"/>
      <c r="I10" s="170">
        <f>DATEDIF(I8,I9,"ym")</f>
        <v>9</v>
      </c>
      <c r="J10" s="171" t="s">
        <v>93</v>
      </c>
      <c r="K10" s="309"/>
    </row>
    <row r="11" spans="1:11" s="154" customFormat="1" ht="19.5" customHeight="1" thickBot="1" x14ac:dyDescent="0.3">
      <c r="A11" s="150">
        <v>8</v>
      </c>
      <c r="B11" s="157" t="s">
        <v>24</v>
      </c>
      <c r="C11" s="158"/>
      <c r="D11" s="158"/>
      <c r="F11" s="172">
        <f>(F10*3)+(IF(I10=0,0,IF(I10&lt;7,1.5,3)))</f>
        <v>15</v>
      </c>
      <c r="G11" s="173"/>
      <c r="H11" s="158"/>
      <c r="I11" s="174"/>
      <c r="J11" s="175"/>
      <c r="K11" s="309"/>
    </row>
    <row r="12" spans="1:11" s="154" customFormat="1" ht="18" customHeight="1" thickBot="1" x14ac:dyDescent="0.3">
      <c r="A12" s="150">
        <v>9</v>
      </c>
      <c r="B12" s="157" t="s">
        <v>23</v>
      </c>
      <c r="C12" s="158"/>
      <c r="D12" s="158"/>
      <c r="F12" s="166"/>
      <c r="H12" s="158"/>
      <c r="I12" s="313">
        <f>K7-20</f>
        <v>14.5</v>
      </c>
      <c r="J12" s="314"/>
      <c r="K12" s="309"/>
    </row>
    <row r="13" spans="1:11" s="154" customFormat="1" ht="18" customHeight="1" x14ac:dyDescent="0.25">
      <c r="A13" s="150">
        <v>10</v>
      </c>
      <c r="B13" s="157" t="s">
        <v>22</v>
      </c>
      <c r="C13" s="158"/>
      <c r="D13" s="158"/>
      <c r="H13" s="158"/>
      <c r="I13" s="158"/>
      <c r="J13" s="176"/>
      <c r="K13" s="177"/>
    </row>
    <row r="14" spans="1:11" ht="16.5" customHeight="1" x14ac:dyDescent="0.25">
      <c r="A14" s="298" t="s">
        <v>21</v>
      </c>
      <c r="B14" s="298" t="s">
        <v>20</v>
      </c>
      <c r="C14" s="298" t="s">
        <v>19</v>
      </c>
      <c r="D14" s="298" t="s">
        <v>18</v>
      </c>
      <c r="E14" s="298"/>
      <c r="F14" s="298"/>
      <c r="G14" s="298"/>
      <c r="H14" s="298" t="s">
        <v>17</v>
      </c>
      <c r="I14" s="298" t="s">
        <v>16</v>
      </c>
      <c r="J14" s="299" t="s">
        <v>15</v>
      </c>
      <c r="K14" s="298" t="s">
        <v>14</v>
      </c>
    </row>
    <row r="15" spans="1:11" ht="42" customHeight="1" x14ac:dyDescent="0.25">
      <c r="A15" s="298"/>
      <c r="B15" s="298"/>
      <c r="C15" s="298"/>
      <c r="D15" s="178" t="s">
        <v>13</v>
      </c>
      <c r="E15" s="179" t="s">
        <v>12</v>
      </c>
      <c r="F15" s="178" t="s">
        <v>11</v>
      </c>
      <c r="G15" s="178" t="s">
        <v>10</v>
      </c>
      <c r="H15" s="298"/>
      <c r="I15" s="298"/>
      <c r="J15" s="299"/>
      <c r="K15" s="298"/>
    </row>
    <row r="16" spans="1:11" ht="18" customHeight="1" x14ac:dyDescent="0.3">
      <c r="A16" s="180"/>
      <c r="B16" s="222"/>
      <c r="C16" s="223"/>
      <c r="D16" s="224"/>
      <c r="E16" s="225"/>
      <c r="F16" s="226"/>
      <c r="G16" s="226"/>
      <c r="H16" s="245">
        <f>(YEAR(I8)-YEAR(B16))*12+(MONTH(I8)-MONTH(B16))</f>
        <v>1489</v>
      </c>
      <c r="I16" s="246" t="str">
        <f t="shared" ref="I16:I20" si="0">IF(B16&gt;=DATE(2023,7,1),"1800",IF(B16&gt;=DATE(2019,7,1),"1490",IF(B16&gt;=DATE(2018,7,1),"1390",IF(B16&gt;=DATE(2017,7,1),"1300",IF(B16&gt;=DATE(2016,5,1),"1210","1150")))))</f>
        <v>1150</v>
      </c>
      <c r="J16" s="247">
        <f t="shared" ref="J16:J20" si="1">((C16+D16+E16+(F16*C16)+((C16+D16+(F16*C16))*G16)))*I16</f>
        <v>0</v>
      </c>
      <c r="K16" s="247">
        <f t="shared" ref="K16:K20" si="2">ROUND(H16*J16,0)</f>
        <v>0</v>
      </c>
    </row>
    <row r="17" spans="1:11" ht="18" customHeight="1" x14ac:dyDescent="0.3">
      <c r="A17" s="181"/>
      <c r="B17" s="227"/>
      <c r="C17" s="228"/>
      <c r="D17" s="229"/>
      <c r="E17" s="230"/>
      <c r="F17" s="231"/>
      <c r="G17" s="231"/>
      <c r="H17" s="248">
        <f>(YEAR(B16)-YEAR(B17))*12+(MONTH(B16)-MONTH(B17))</f>
        <v>0</v>
      </c>
      <c r="I17" s="249" t="str">
        <f t="shared" si="0"/>
        <v>1150</v>
      </c>
      <c r="J17" s="250">
        <f t="shared" si="1"/>
        <v>0</v>
      </c>
      <c r="K17" s="250">
        <f t="shared" si="2"/>
        <v>0</v>
      </c>
    </row>
    <row r="18" spans="1:11" ht="18" customHeight="1" x14ac:dyDescent="0.3">
      <c r="A18" s="181"/>
      <c r="B18" s="227"/>
      <c r="C18" s="228"/>
      <c r="D18" s="229"/>
      <c r="E18" s="230"/>
      <c r="F18" s="231"/>
      <c r="G18" s="231"/>
      <c r="H18" s="248">
        <f>(YEAR(B17)-YEAR(B18))*12+(MONTH(B17)-MONTH(B18))</f>
        <v>0</v>
      </c>
      <c r="I18" s="249" t="str">
        <f t="shared" si="0"/>
        <v>1150</v>
      </c>
      <c r="J18" s="250">
        <f t="shared" si="1"/>
        <v>0</v>
      </c>
      <c r="K18" s="250">
        <f t="shared" si="2"/>
        <v>0</v>
      </c>
    </row>
    <row r="19" spans="1:11" ht="18" customHeight="1" x14ac:dyDescent="0.3">
      <c r="A19" s="181"/>
      <c r="B19" s="227"/>
      <c r="C19" s="228"/>
      <c r="D19" s="229"/>
      <c r="E19" s="230"/>
      <c r="F19" s="231"/>
      <c r="G19" s="231"/>
      <c r="H19" s="248">
        <f>(YEAR(B18)-YEAR(B19))*12+(MONTH(B18)-MONTH(B19))</f>
        <v>0</v>
      </c>
      <c r="I19" s="249" t="str">
        <f t="shared" si="0"/>
        <v>1150</v>
      </c>
      <c r="J19" s="250">
        <f t="shared" si="1"/>
        <v>0</v>
      </c>
      <c r="K19" s="250">
        <f t="shared" si="2"/>
        <v>0</v>
      </c>
    </row>
    <row r="20" spans="1:11" ht="18" customHeight="1" x14ac:dyDescent="0.3">
      <c r="A20" s="181"/>
      <c r="B20" s="227"/>
      <c r="C20" s="228"/>
      <c r="D20" s="229"/>
      <c r="E20" s="230"/>
      <c r="F20" s="231"/>
      <c r="G20" s="231"/>
      <c r="H20" s="248">
        <f>(YEAR(B19)-YEAR(B20))*12+(MONTH(B19)-MONTH(B20))</f>
        <v>0</v>
      </c>
      <c r="I20" s="249" t="str">
        <f t="shared" si="0"/>
        <v>1150</v>
      </c>
      <c r="J20" s="250">
        <f t="shared" si="1"/>
        <v>0</v>
      </c>
      <c r="K20" s="250">
        <f t="shared" si="2"/>
        <v>0</v>
      </c>
    </row>
    <row r="21" spans="1:11" ht="25.5" customHeight="1" x14ac:dyDescent="0.3">
      <c r="A21" s="182"/>
      <c r="B21" s="183" t="s">
        <v>9</v>
      </c>
      <c r="C21" s="184"/>
      <c r="D21" s="184"/>
      <c r="E21" s="182"/>
      <c r="F21" s="184"/>
      <c r="G21" s="184"/>
      <c r="H21" s="185">
        <f>SUM(H16:H20)</f>
        <v>1489</v>
      </c>
      <c r="I21" s="186"/>
      <c r="J21" s="187"/>
      <c r="K21" s="188">
        <f>SUM(K16:K20)</f>
        <v>0</v>
      </c>
    </row>
    <row r="22" spans="1:11" ht="17.25" customHeight="1" x14ac:dyDescent="0.25">
      <c r="A22" s="189"/>
      <c r="B22" s="190" t="s">
        <v>8</v>
      </c>
      <c r="C22" s="191"/>
      <c r="D22" s="191"/>
      <c r="E22" s="189"/>
      <c r="F22" s="189"/>
      <c r="G22" s="189"/>
      <c r="H22" s="302">
        <f>J16</f>
        <v>0</v>
      </c>
      <c r="I22" s="302"/>
      <c r="J22" s="303" t="s">
        <v>46</v>
      </c>
      <c r="K22" s="304"/>
    </row>
    <row r="23" spans="1:11" ht="18.75" customHeight="1" x14ac:dyDescent="0.25">
      <c r="A23" s="189"/>
      <c r="B23" s="190" t="s">
        <v>51</v>
      </c>
      <c r="C23" s="191"/>
      <c r="D23" s="191"/>
      <c r="E23" s="189"/>
      <c r="F23" s="189"/>
      <c r="G23" s="189"/>
      <c r="H23" s="302">
        <f>ROUND(K21/H21,0)</f>
        <v>0</v>
      </c>
      <c r="I23" s="302"/>
      <c r="J23" s="305"/>
      <c r="K23" s="306"/>
    </row>
    <row r="24" spans="1:11" ht="21.75" customHeight="1" x14ac:dyDescent="0.3">
      <c r="A24" s="192" t="s">
        <v>6</v>
      </c>
      <c r="B24" s="193" t="s">
        <v>5</v>
      </c>
      <c r="C24" s="194"/>
      <c r="D24" s="194"/>
      <c r="E24" s="195"/>
      <c r="F24" s="189"/>
      <c r="G24" s="189"/>
      <c r="H24" s="302">
        <f>SUM(H25:H28)</f>
        <v>0</v>
      </c>
      <c r="I24" s="302"/>
      <c r="J24" s="305"/>
      <c r="K24" s="306"/>
    </row>
    <row r="25" spans="1:11" ht="21.95" customHeight="1" x14ac:dyDescent="0.25">
      <c r="A25" s="192">
        <v>1</v>
      </c>
      <c r="B25" s="244" t="s">
        <v>49</v>
      </c>
      <c r="C25" s="191"/>
      <c r="D25" s="191"/>
      <c r="E25" s="189"/>
      <c r="F25" s="189"/>
      <c r="G25" s="189"/>
      <c r="H25" s="297">
        <f>H23*F11</f>
        <v>0</v>
      </c>
      <c r="I25" s="297"/>
      <c r="J25" s="305"/>
      <c r="K25" s="306"/>
    </row>
    <row r="26" spans="1:11" ht="21.95" customHeight="1" x14ac:dyDescent="0.25">
      <c r="A26" s="192">
        <v>2</v>
      </c>
      <c r="B26" s="244" t="s">
        <v>50</v>
      </c>
      <c r="C26" s="191"/>
      <c r="D26" s="191"/>
      <c r="E26" s="189"/>
      <c r="F26" s="189"/>
      <c r="G26" s="189"/>
      <c r="H26" s="297">
        <f>H23*5</f>
        <v>0</v>
      </c>
      <c r="I26" s="297"/>
      <c r="J26" s="305"/>
      <c r="K26" s="306"/>
    </row>
    <row r="27" spans="1:11" ht="21.95" customHeight="1" x14ac:dyDescent="0.25">
      <c r="A27" s="192">
        <v>3</v>
      </c>
      <c r="B27" s="244" t="s">
        <v>2</v>
      </c>
      <c r="C27" s="191"/>
      <c r="D27" s="191"/>
      <c r="E27" s="189"/>
      <c r="F27" s="189"/>
      <c r="G27" s="189"/>
      <c r="H27" s="297">
        <f>ROUND(H23*I12*1/2,0)</f>
        <v>0</v>
      </c>
      <c r="I27" s="297"/>
      <c r="J27" s="305"/>
      <c r="K27" s="306"/>
    </row>
    <row r="28" spans="1:11" ht="21.95" customHeight="1" x14ac:dyDescent="0.25">
      <c r="A28" s="192">
        <v>4</v>
      </c>
      <c r="B28" s="244" t="s">
        <v>1</v>
      </c>
      <c r="C28" s="191"/>
      <c r="D28" s="191"/>
      <c r="E28" s="189"/>
      <c r="F28" s="189"/>
      <c r="G28" s="189"/>
      <c r="H28" s="297">
        <f>K12*H22*16/100</f>
        <v>0</v>
      </c>
      <c r="I28" s="297"/>
      <c r="J28" s="305"/>
      <c r="K28" s="306"/>
    </row>
    <row r="29" spans="1:11" s="200" customFormat="1" ht="21.95" customHeight="1" x14ac:dyDescent="0.3">
      <c r="A29" s="196"/>
      <c r="B29" s="197" t="s">
        <v>0</v>
      </c>
      <c r="C29" s="198"/>
      <c r="D29" s="198"/>
      <c r="E29" s="199"/>
      <c r="F29" s="199"/>
      <c r="G29" s="199"/>
      <c r="H29" s="315">
        <f>H27+H26+H25</f>
        <v>0</v>
      </c>
      <c r="I29" s="315"/>
      <c r="J29" s="307"/>
      <c r="K29" s="308"/>
    </row>
    <row r="30" spans="1:11" ht="18" x14ac:dyDescent="0.25">
      <c r="B30" s="148"/>
      <c r="C30" s="148"/>
      <c r="D30" s="148"/>
      <c r="H30" s="149"/>
      <c r="I30" s="148"/>
      <c r="J30" s="148"/>
    </row>
    <row r="31" spans="1:11" ht="18" x14ac:dyDescent="0.25">
      <c r="B31" s="148"/>
      <c r="C31" s="148"/>
      <c r="D31" s="148"/>
      <c r="H31" s="149"/>
      <c r="I31" s="148"/>
      <c r="J31" s="148"/>
    </row>
    <row r="32" spans="1:11" ht="18" x14ac:dyDescent="0.25">
      <c r="B32" s="148"/>
      <c r="C32" s="148"/>
      <c r="D32" s="148"/>
      <c r="H32" s="149"/>
      <c r="I32" s="148"/>
      <c r="J32" s="148"/>
    </row>
    <row r="33" spans="2:10" ht="18" x14ac:dyDescent="0.25">
      <c r="B33" s="148"/>
      <c r="C33" s="148"/>
      <c r="D33" s="148"/>
      <c r="H33" s="149"/>
      <c r="I33" s="148"/>
      <c r="J33" s="148"/>
    </row>
    <row r="34" spans="2:10" ht="18" x14ac:dyDescent="0.25">
      <c r="B34" s="148"/>
      <c r="C34" s="148"/>
      <c r="D34" s="148"/>
      <c r="H34" s="149"/>
      <c r="I34" s="148"/>
      <c r="J34" s="148"/>
    </row>
    <row r="35" spans="2:10" ht="18" x14ac:dyDescent="0.25">
      <c r="B35" s="148"/>
      <c r="C35" s="148"/>
      <c r="D35" s="148"/>
      <c r="H35" s="149"/>
      <c r="I35" s="148"/>
      <c r="J35" s="148"/>
    </row>
    <row r="36" spans="2:10" ht="18" x14ac:dyDescent="0.25">
      <c r="B36" s="148"/>
      <c r="C36" s="148"/>
      <c r="D36" s="148"/>
      <c r="H36" s="149"/>
      <c r="I36" s="148"/>
      <c r="J36" s="148"/>
    </row>
    <row r="37" spans="2:10" ht="18" x14ac:dyDescent="0.25">
      <c r="B37" s="148"/>
      <c r="C37" s="148"/>
      <c r="D37" s="148"/>
      <c r="H37" s="149"/>
      <c r="I37" s="148"/>
      <c r="J37" s="148"/>
    </row>
    <row r="38" spans="2:10" ht="18" x14ac:dyDescent="0.25">
      <c r="B38" s="148"/>
      <c r="C38" s="148"/>
      <c r="D38" s="148"/>
      <c r="H38" s="149"/>
      <c r="I38" s="148"/>
      <c r="J38" s="148"/>
    </row>
    <row r="39" spans="2:10" ht="18" x14ac:dyDescent="0.25">
      <c r="B39" s="148"/>
      <c r="C39" s="148"/>
      <c r="D39" s="148"/>
      <c r="H39" s="149"/>
      <c r="I39" s="148"/>
      <c r="J39" s="148"/>
    </row>
    <row r="40" spans="2:10" ht="18" x14ac:dyDescent="0.25">
      <c r="B40" s="148"/>
      <c r="C40" s="148"/>
      <c r="D40" s="148"/>
      <c r="H40" s="149"/>
      <c r="I40" s="148"/>
      <c r="J40" s="148"/>
    </row>
    <row r="41" spans="2:10" ht="18" x14ac:dyDescent="0.25">
      <c r="B41" s="148"/>
      <c r="C41" s="148"/>
      <c r="D41" s="148"/>
      <c r="H41" s="149"/>
      <c r="I41" s="148"/>
      <c r="J41" s="148"/>
    </row>
    <row r="42" spans="2:10" ht="18" x14ac:dyDescent="0.25">
      <c r="B42" s="148"/>
      <c r="C42" s="148"/>
      <c r="D42" s="148"/>
      <c r="H42" s="149"/>
      <c r="I42" s="148"/>
      <c r="J42" s="148"/>
    </row>
    <row r="43" spans="2:10" ht="18" x14ac:dyDescent="0.25">
      <c r="B43" s="148"/>
      <c r="C43" s="148"/>
      <c r="D43" s="148"/>
      <c r="H43" s="149"/>
      <c r="I43" s="148"/>
      <c r="J43" s="148"/>
    </row>
    <row r="44" spans="2:10" ht="18" x14ac:dyDescent="0.25">
      <c r="B44" s="148"/>
      <c r="C44" s="148"/>
      <c r="D44" s="148"/>
      <c r="H44" s="149"/>
      <c r="I44" s="148"/>
      <c r="J44" s="148"/>
    </row>
    <row r="45" spans="2:10" ht="18" x14ac:dyDescent="0.25">
      <c r="B45" s="148"/>
      <c r="C45" s="148"/>
      <c r="D45" s="148"/>
      <c r="H45" s="149"/>
      <c r="I45" s="148"/>
      <c r="J45" s="148"/>
    </row>
    <row r="46" spans="2:10" ht="18" x14ac:dyDescent="0.25">
      <c r="B46" s="148"/>
      <c r="C46" s="148"/>
      <c r="D46" s="148"/>
      <c r="H46" s="149"/>
      <c r="I46" s="148"/>
      <c r="J46" s="148"/>
    </row>
    <row r="47" spans="2:10" s="201" customFormat="1" ht="18" x14ac:dyDescent="0.25">
      <c r="B47" s="148"/>
      <c r="H47" s="202"/>
    </row>
    <row r="48" spans="2:10" s="201" customFormat="1" ht="18" x14ac:dyDescent="0.25">
      <c r="B48" s="148"/>
      <c r="H48" s="202"/>
    </row>
    <row r="49" spans="2:10" s="201" customFormat="1" ht="18" x14ac:dyDescent="0.25">
      <c r="B49" s="148"/>
      <c r="H49" s="202"/>
    </row>
    <row r="50" spans="2:10" s="201" customFormat="1" ht="18" x14ac:dyDescent="0.25">
      <c r="B50" s="148"/>
      <c r="C50" s="148"/>
      <c r="D50" s="148"/>
      <c r="E50" s="148"/>
      <c r="F50" s="148"/>
      <c r="G50" s="148"/>
      <c r="H50" s="149"/>
      <c r="I50" s="148"/>
    </row>
    <row r="51" spans="2:10" s="201" customFormat="1" ht="18" x14ac:dyDescent="0.25">
      <c r="B51" s="148"/>
      <c r="C51" s="148"/>
      <c r="D51" s="148"/>
      <c r="E51" s="148"/>
      <c r="F51" s="148"/>
      <c r="G51" s="148"/>
      <c r="H51" s="149"/>
      <c r="I51" s="148"/>
    </row>
    <row r="52" spans="2:10" ht="18" x14ac:dyDescent="0.25">
      <c r="B52" s="148"/>
      <c r="C52" s="148"/>
      <c r="D52" s="148"/>
      <c r="H52" s="149"/>
      <c r="I52" s="148"/>
      <c r="J52" s="148"/>
    </row>
    <row r="53" spans="2:10" ht="18" x14ac:dyDescent="0.25">
      <c r="B53" s="148"/>
      <c r="C53" s="148"/>
      <c r="D53" s="148"/>
      <c r="H53" s="149"/>
      <c r="I53" s="148"/>
      <c r="J53" s="148"/>
    </row>
    <row r="54" spans="2:10" ht="18" x14ac:dyDescent="0.25">
      <c r="B54" s="148"/>
      <c r="C54" s="148"/>
      <c r="D54" s="148"/>
      <c r="H54" s="149"/>
      <c r="I54" s="148"/>
      <c r="J54" s="148"/>
    </row>
    <row r="55" spans="2:10" ht="18" x14ac:dyDescent="0.25">
      <c r="B55" s="148"/>
      <c r="C55" s="148"/>
      <c r="D55" s="148"/>
      <c r="H55" s="149"/>
      <c r="I55" s="148"/>
      <c r="J55" s="148"/>
    </row>
    <row r="56" spans="2:10" ht="18" x14ac:dyDescent="0.25">
      <c r="B56" s="148"/>
      <c r="C56" s="148"/>
      <c r="D56" s="148"/>
      <c r="H56" s="149"/>
      <c r="I56" s="148"/>
      <c r="J56" s="148"/>
    </row>
    <row r="57" spans="2:10" ht="18" x14ac:dyDescent="0.25">
      <c r="B57" s="148"/>
      <c r="C57" s="148"/>
      <c r="D57" s="148"/>
      <c r="H57" s="149"/>
      <c r="I57" s="148"/>
      <c r="J57" s="148"/>
    </row>
    <row r="58" spans="2:10" ht="18" x14ac:dyDescent="0.25">
      <c r="B58" s="148"/>
      <c r="C58" s="148"/>
      <c r="D58" s="148"/>
      <c r="E58" s="149"/>
      <c r="H58" s="148"/>
      <c r="I58" s="148"/>
      <c r="J58" s="148"/>
    </row>
    <row r="59" spans="2:10" ht="18" x14ac:dyDescent="0.25">
      <c r="B59" s="148"/>
      <c r="C59" s="148"/>
      <c r="D59" s="148"/>
      <c r="E59" s="149"/>
      <c r="H59" s="148"/>
      <c r="I59" s="148"/>
      <c r="J59" s="148"/>
    </row>
    <row r="60" spans="2:10" ht="18" x14ac:dyDescent="0.25">
      <c r="B60" s="148"/>
      <c r="C60" s="148"/>
      <c r="D60" s="148"/>
      <c r="E60" s="149"/>
      <c r="H60" s="148"/>
      <c r="I60" s="148"/>
      <c r="J60" s="148"/>
    </row>
    <row r="61" spans="2:10" ht="18" x14ac:dyDescent="0.25">
      <c r="B61" s="148"/>
      <c r="C61" s="148"/>
      <c r="D61" s="148"/>
      <c r="E61" s="149"/>
      <c r="H61" s="148"/>
      <c r="I61" s="148"/>
      <c r="J61" s="148"/>
    </row>
    <row r="62" spans="2:10" ht="18" x14ac:dyDescent="0.25">
      <c r="B62" s="148"/>
      <c r="C62" s="148"/>
      <c r="D62" s="148"/>
      <c r="E62" s="149"/>
      <c r="H62" s="148"/>
      <c r="I62" s="148"/>
      <c r="J62" s="148"/>
    </row>
    <row r="63" spans="2:10" ht="18" x14ac:dyDescent="0.25">
      <c r="B63" s="148"/>
      <c r="C63" s="148"/>
      <c r="D63" s="148"/>
      <c r="E63" s="149"/>
      <c r="H63" s="148"/>
      <c r="I63" s="148"/>
      <c r="J63" s="148"/>
    </row>
    <row r="64" spans="2:10" ht="18" x14ac:dyDescent="0.25">
      <c r="B64" s="148"/>
      <c r="C64" s="148"/>
      <c r="D64" s="148"/>
      <c r="E64" s="149"/>
      <c r="H64" s="148"/>
      <c r="I64" s="148"/>
      <c r="J64" s="148"/>
    </row>
    <row r="65" spans="2:10" ht="18" x14ac:dyDescent="0.25">
      <c r="B65" s="148"/>
      <c r="C65" s="148"/>
      <c r="D65" s="148"/>
      <c r="E65" s="149"/>
      <c r="H65" s="148"/>
      <c r="I65" s="148"/>
      <c r="J65" s="148"/>
    </row>
    <row r="66" spans="2:10" ht="18" x14ac:dyDescent="0.25">
      <c r="B66" s="148"/>
      <c r="C66" s="148"/>
      <c r="D66" s="148"/>
      <c r="E66" s="149"/>
      <c r="H66" s="148"/>
      <c r="I66" s="148"/>
      <c r="J66" s="148"/>
    </row>
    <row r="67" spans="2:10" ht="18" x14ac:dyDescent="0.25">
      <c r="B67" s="148"/>
      <c r="C67" s="148"/>
      <c r="D67" s="148"/>
      <c r="E67" s="149"/>
      <c r="H67" s="148"/>
      <c r="I67" s="148"/>
      <c r="J67" s="148"/>
    </row>
    <row r="68" spans="2:10" ht="18" x14ac:dyDescent="0.25">
      <c r="B68" s="148"/>
      <c r="C68" s="148"/>
      <c r="D68" s="148"/>
      <c r="E68" s="149"/>
      <c r="H68" s="148"/>
      <c r="I68" s="148"/>
      <c r="J68" s="148"/>
    </row>
    <row r="69" spans="2:10" ht="18" x14ac:dyDescent="0.25">
      <c r="B69" s="148"/>
      <c r="C69" s="148"/>
      <c r="D69" s="148"/>
      <c r="E69" s="149"/>
      <c r="H69" s="148"/>
      <c r="I69" s="148"/>
      <c r="J69" s="148"/>
    </row>
    <row r="70" spans="2:10" ht="18" x14ac:dyDescent="0.25">
      <c r="B70" s="148"/>
      <c r="C70" s="148"/>
      <c r="D70" s="148"/>
      <c r="E70" s="149"/>
      <c r="H70" s="148"/>
      <c r="I70" s="148"/>
      <c r="J70" s="148"/>
    </row>
    <row r="71" spans="2:10" ht="18" x14ac:dyDescent="0.25">
      <c r="B71" s="201"/>
      <c r="C71" s="201"/>
      <c r="D71" s="201"/>
      <c r="E71" s="202"/>
      <c r="F71" s="201"/>
      <c r="G71" s="201"/>
      <c r="H71" s="148"/>
      <c r="I71" s="148"/>
      <c r="J71" s="148"/>
    </row>
    <row r="72" spans="2:10" ht="18" x14ac:dyDescent="0.25">
      <c r="B72" s="201"/>
      <c r="C72" s="201"/>
      <c r="D72" s="201"/>
      <c r="E72" s="202"/>
      <c r="F72" s="201"/>
      <c r="G72" s="201"/>
      <c r="H72" s="148"/>
      <c r="I72" s="148"/>
      <c r="J72" s="148"/>
    </row>
    <row r="73" spans="2:10" ht="18" x14ac:dyDescent="0.25">
      <c r="B73" s="201"/>
      <c r="C73" s="201"/>
      <c r="D73" s="201"/>
      <c r="E73" s="202"/>
      <c r="F73" s="201"/>
      <c r="G73" s="201"/>
      <c r="H73" s="148"/>
      <c r="I73" s="148"/>
      <c r="J73" s="148"/>
    </row>
    <row r="74" spans="2:10" ht="18" x14ac:dyDescent="0.25">
      <c r="B74" s="201"/>
      <c r="C74" s="201"/>
      <c r="D74" s="201"/>
      <c r="E74" s="202"/>
      <c r="F74" s="201"/>
      <c r="G74" s="201"/>
      <c r="H74" s="148"/>
      <c r="I74" s="148"/>
      <c r="J74" s="148"/>
    </row>
    <row r="75" spans="2:10" ht="18" x14ac:dyDescent="0.25">
      <c r="B75" s="201"/>
      <c r="C75" s="201"/>
      <c r="D75" s="201"/>
      <c r="E75" s="202"/>
      <c r="F75" s="201"/>
      <c r="G75" s="201"/>
      <c r="H75" s="148"/>
      <c r="I75" s="148"/>
      <c r="J75" s="148"/>
    </row>
    <row r="76" spans="2:10" ht="18" x14ac:dyDescent="0.25">
      <c r="B76" s="201"/>
      <c r="C76" s="201"/>
      <c r="D76" s="201"/>
      <c r="E76" s="202"/>
      <c r="F76" s="201"/>
      <c r="G76" s="201"/>
      <c r="H76" s="148"/>
      <c r="I76" s="148"/>
      <c r="J76" s="148"/>
    </row>
    <row r="77" spans="2:10" ht="18" x14ac:dyDescent="0.25">
      <c r="B77" s="201"/>
      <c r="C77" s="201"/>
      <c r="D77" s="201"/>
      <c r="E77" s="202"/>
      <c r="F77" s="201"/>
      <c r="G77" s="201"/>
      <c r="H77" s="148"/>
      <c r="I77" s="148"/>
      <c r="J77" s="148"/>
    </row>
    <row r="78" spans="2:10" s="201" customFormat="1" ht="18" x14ac:dyDescent="0.25">
      <c r="E78" s="202"/>
    </row>
    <row r="79" spans="2:10" s="201" customFormat="1" ht="18" x14ac:dyDescent="0.25">
      <c r="E79" s="202"/>
    </row>
    <row r="80" spans="2:10" s="201" customFormat="1" ht="18" x14ac:dyDescent="0.25">
      <c r="E80" s="202"/>
    </row>
    <row r="81" spans="2:10" s="201" customFormat="1" ht="18" x14ac:dyDescent="0.25">
      <c r="B81" s="148"/>
      <c r="C81" s="148"/>
      <c r="D81" s="148"/>
      <c r="E81" s="149"/>
      <c r="F81" s="148"/>
      <c r="G81" s="148"/>
    </row>
    <row r="82" spans="2:10" s="201" customFormat="1" ht="18" x14ac:dyDescent="0.25">
      <c r="B82" s="148"/>
      <c r="C82" s="148"/>
      <c r="D82" s="148"/>
      <c r="E82" s="149"/>
      <c r="F82" s="148"/>
      <c r="G82" s="148"/>
    </row>
    <row r="83" spans="2:10" s="201" customFormat="1" ht="18" x14ac:dyDescent="0.25">
      <c r="B83" s="148"/>
      <c r="C83" s="148"/>
      <c r="D83" s="148"/>
      <c r="E83" s="149"/>
      <c r="F83" s="148"/>
      <c r="G83" s="148"/>
    </row>
    <row r="84" spans="2:10" s="201" customFormat="1" ht="18" x14ac:dyDescent="0.25">
      <c r="B84" s="148"/>
      <c r="C84" s="148"/>
      <c r="D84" s="148"/>
      <c r="E84" s="149"/>
      <c r="F84" s="148"/>
      <c r="G84" s="148"/>
    </row>
    <row r="85" spans="2:10" s="201" customFormat="1" ht="18" x14ac:dyDescent="0.25">
      <c r="B85" s="148"/>
      <c r="C85" s="148"/>
      <c r="D85" s="148"/>
      <c r="E85" s="149"/>
      <c r="F85" s="148"/>
      <c r="G85" s="148"/>
    </row>
    <row r="86" spans="2:10" s="201" customFormat="1" ht="18" x14ac:dyDescent="0.25">
      <c r="B86" s="148"/>
      <c r="C86" s="148"/>
      <c r="D86" s="148"/>
      <c r="E86" s="149"/>
      <c r="F86" s="148"/>
      <c r="G86" s="148"/>
    </row>
    <row r="87" spans="2:10" s="201" customFormat="1" ht="18" x14ac:dyDescent="0.25">
      <c r="B87" s="148"/>
      <c r="C87" s="148"/>
      <c r="D87" s="148"/>
      <c r="E87" s="149"/>
      <c r="F87" s="148"/>
      <c r="G87" s="148"/>
    </row>
    <row r="88" spans="2:10" ht="18" x14ac:dyDescent="0.25">
      <c r="B88" s="148"/>
      <c r="C88" s="148"/>
      <c r="D88" s="148"/>
      <c r="E88" s="149"/>
      <c r="H88" s="148"/>
      <c r="I88" s="148"/>
      <c r="J88" s="148"/>
    </row>
    <row r="89" spans="2:10" ht="18" x14ac:dyDescent="0.25">
      <c r="B89" s="148"/>
      <c r="C89" s="148"/>
      <c r="D89" s="148"/>
      <c r="E89" s="149"/>
      <c r="H89" s="148"/>
      <c r="I89" s="148"/>
      <c r="J89" s="148"/>
    </row>
    <row r="90" spans="2:10" ht="18" x14ac:dyDescent="0.25">
      <c r="B90" s="148"/>
      <c r="C90" s="148"/>
      <c r="D90" s="148"/>
      <c r="E90" s="149"/>
      <c r="H90" s="148"/>
      <c r="I90" s="148"/>
      <c r="J90" s="148"/>
    </row>
    <row r="91" spans="2:10" ht="18" x14ac:dyDescent="0.25">
      <c r="B91" s="148"/>
      <c r="C91" s="148"/>
      <c r="D91" s="148"/>
      <c r="E91" s="149"/>
      <c r="H91" s="148"/>
      <c r="I91" s="148"/>
      <c r="J91" s="148"/>
    </row>
    <row r="92" spans="2:10" ht="18" x14ac:dyDescent="0.25">
      <c r="B92" s="148"/>
      <c r="C92" s="148"/>
      <c r="D92" s="148"/>
      <c r="E92" s="149"/>
      <c r="H92" s="148"/>
      <c r="I92" s="148"/>
      <c r="J92" s="148"/>
    </row>
    <row r="93" spans="2:10" ht="18" x14ac:dyDescent="0.25">
      <c r="B93" s="148"/>
      <c r="C93" s="148"/>
      <c r="D93" s="148"/>
      <c r="E93" s="149"/>
      <c r="H93" s="148"/>
      <c r="I93" s="148"/>
      <c r="J93" s="148"/>
    </row>
    <row r="94" spans="2:10" ht="18" x14ac:dyDescent="0.25">
      <c r="B94" s="148"/>
      <c r="C94" s="148"/>
      <c r="D94" s="148"/>
      <c r="E94" s="149"/>
      <c r="H94" s="148"/>
      <c r="I94" s="148"/>
      <c r="J94" s="148"/>
    </row>
    <row r="95" spans="2:10" ht="18" x14ac:dyDescent="0.25">
      <c r="B95" s="148"/>
      <c r="C95" s="148"/>
      <c r="D95" s="148"/>
      <c r="E95" s="149"/>
      <c r="H95" s="148"/>
      <c r="I95" s="148"/>
      <c r="J95" s="148"/>
    </row>
    <row r="96" spans="2:10" ht="18" x14ac:dyDescent="0.25">
      <c r="B96" s="148"/>
      <c r="C96" s="148"/>
      <c r="D96" s="148"/>
      <c r="E96" s="149"/>
      <c r="H96" s="148"/>
      <c r="I96" s="148"/>
      <c r="J96" s="148"/>
    </row>
    <row r="97" spans="5:5" s="148" customFormat="1" ht="18" x14ac:dyDescent="0.25">
      <c r="E97" s="149"/>
    </row>
    <row r="98" spans="5:5" s="148" customFormat="1" ht="18" x14ac:dyDescent="0.25">
      <c r="E98" s="149"/>
    </row>
    <row r="99" spans="5:5" s="148" customFormat="1" ht="38.25" customHeight="1" x14ac:dyDescent="0.25">
      <c r="E99" s="149"/>
    </row>
    <row r="100" spans="5:5" s="148" customFormat="1" ht="18" x14ac:dyDescent="0.25">
      <c r="E100" s="149"/>
    </row>
    <row r="101" spans="5:5" s="148" customFormat="1" ht="18" x14ac:dyDescent="0.25">
      <c r="E101" s="149"/>
    </row>
    <row r="102" spans="5:5" s="148" customFormat="1" ht="18" x14ac:dyDescent="0.25">
      <c r="E102" s="149"/>
    </row>
    <row r="103" spans="5:5" s="148" customFormat="1" ht="18" x14ac:dyDescent="0.25">
      <c r="E103" s="149"/>
    </row>
    <row r="104" spans="5:5" s="148" customFormat="1" ht="18" x14ac:dyDescent="0.25">
      <c r="E104" s="149"/>
    </row>
    <row r="105" spans="5:5" s="148" customFormat="1" ht="18" x14ac:dyDescent="0.25">
      <c r="E105" s="149"/>
    </row>
    <row r="106" spans="5:5" s="148" customFormat="1" ht="18" x14ac:dyDescent="0.25">
      <c r="E106" s="149"/>
    </row>
    <row r="107" spans="5:5" s="148" customFormat="1" ht="18" x14ac:dyDescent="0.25">
      <c r="E107" s="149"/>
    </row>
    <row r="108" spans="5:5" s="148" customFormat="1" ht="18" x14ac:dyDescent="0.25">
      <c r="E108" s="149"/>
    </row>
    <row r="109" spans="5:5" s="148" customFormat="1" ht="18" x14ac:dyDescent="0.25">
      <c r="E109" s="149"/>
    </row>
    <row r="110" spans="5:5" s="148" customFormat="1" ht="18" x14ac:dyDescent="0.25">
      <c r="E110" s="149"/>
    </row>
    <row r="111" spans="5:5" s="148" customFormat="1" ht="18" x14ac:dyDescent="0.25">
      <c r="E111" s="149"/>
    </row>
    <row r="112" spans="5:5" s="148" customFormat="1" ht="18" x14ac:dyDescent="0.25">
      <c r="E112" s="149"/>
    </row>
    <row r="113" spans="5:5" s="148" customFormat="1" ht="18" x14ac:dyDescent="0.25">
      <c r="E113" s="149"/>
    </row>
    <row r="114" spans="5:5" s="148" customFormat="1" ht="18" x14ac:dyDescent="0.25">
      <c r="E114" s="149"/>
    </row>
    <row r="115" spans="5:5" s="148" customFormat="1" ht="18" x14ac:dyDescent="0.25">
      <c r="E115" s="149"/>
    </row>
    <row r="116" spans="5:5" s="148" customFormat="1" ht="18" x14ac:dyDescent="0.25">
      <c r="E116" s="149"/>
    </row>
    <row r="117" spans="5:5" s="148" customFormat="1" ht="18" x14ac:dyDescent="0.25">
      <c r="E117" s="149"/>
    </row>
    <row r="118" spans="5:5" s="148" customFormat="1" ht="18" x14ac:dyDescent="0.25">
      <c r="E118" s="149"/>
    </row>
    <row r="119" spans="5:5" s="148" customFormat="1" ht="18" x14ac:dyDescent="0.25">
      <c r="E119" s="149"/>
    </row>
    <row r="120" spans="5:5" s="148" customFormat="1" ht="18" x14ac:dyDescent="0.25">
      <c r="E120" s="149"/>
    </row>
    <row r="121" spans="5:5" s="148" customFormat="1" ht="18" x14ac:dyDescent="0.25">
      <c r="E121" s="149"/>
    </row>
    <row r="122" spans="5:5" s="148" customFormat="1" ht="18" x14ac:dyDescent="0.25">
      <c r="E122" s="149"/>
    </row>
    <row r="123" spans="5:5" s="148" customFormat="1" ht="18" x14ac:dyDescent="0.25">
      <c r="E123" s="149"/>
    </row>
    <row r="124" spans="5:5" s="148" customFormat="1" ht="18" x14ac:dyDescent="0.25">
      <c r="E124" s="149"/>
    </row>
    <row r="125" spans="5:5" s="148" customFormat="1" ht="18" x14ac:dyDescent="0.25">
      <c r="E125" s="149"/>
    </row>
    <row r="126" spans="5:5" s="148" customFormat="1" ht="18" x14ac:dyDescent="0.25">
      <c r="E126" s="149"/>
    </row>
    <row r="127" spans="5:5" s="148" customFormat="1" ht="18" x14ac:dyDescent="0.25">
      <c r="E127" s="149"/>
    </row>
    <row r="128" spans="5:5" s="148" customFormat="1" ht="18" x14ac:dyDescent="0.25">
      <c r="E128" s="149"/>
    </row>
    <row r="129" spans="5:5" s="148" customFormat="1" ht="18" x14ac:dyDescent="0.25">
      <c r="E129" s="149"/>
    </row>
    <row r="130" spans="5:5" s="148" customFormat="1" ht="18" x14ac:dyDescent="0.25">
      <c r="E130" s="149"/>
    </row>
    <row r="131" spans="5:5" s="148" customFormat="1" ht="18" x14ac:dyDescent="0.25">
      <c r="E131" s="149"/>
    </row>
    <row r="132" spans="5:5" s="148" customFormat="1" ht="18" x14ac:dyDescent="0.25">
      <c r="E132" s="149"/>
    </row>
    <row r="133" spans="5:5" s="148" customFormat="1" ht="18" x14ac:dyDescent="0.25">
      <c r="E133" s="149"/>
    </row>
    <row r="134" spans="5:5" s="148" customFormat="1" ht="18" x14ac:dyDescent="0.25">
      <c r="E134" s="149"/>
    </row>
    <row r="135" spans="5:5" s="148" customFormat="1" ht="18" x14ac:dyDescent="0.25">
      <c r="E135" s="149"/>
    </row>
    <row r="136" spans="5:5" s="148" customFormat="1" ht="18" x14ac:dyDescent="0.25">
      <c r="E136" s="149"/>
    </row>
    <row r="137" spans="5:5" s="148" customFormat="1" ht="18" x14ac:dyDescent="0.25">
      <c r="E137" s="149"/>
    </row>
    <row r="138" spans="5:5" s="148" customFormat="1" ht="18" x14ac:dyDescent="0.25">
      <c r="E138" s="149"/>
    </row>
    <row r="139" spans="5:5" s="148" customFormat="1" ht="18" x14ac:dyDescent="0.25">
      <c r="E139" s="149"/>
    </row>
    <row r="140" spans="5:5" s="148" customFormat="1" ht="18" x14ac:dyDescent="0.25">
      <c r="E140" s="149"/>
    </row>
    <row r="141" spans="5:5" s="148" customFormat="1" ht="18" x14ac:dyDescent="0.25">
      <c r="E141" s="149"/>
    </row>
    <row r="142" spans="5:5" s="148" customFormat="1" ht="18" x14ac:dyDescent="0.25">
      <c r="E142" s="149"/>
    </row>
    <row r="143" spans="5:5" s="148" customFormat="1" ht="18" x14ac:dyDescent="0.25">
      <c r="E143" s="149"/>
    </row>
    <row r="144" spans="5:5" s="148" customFormat="1" ht="18" x14ac:dyDescent="0.25">
      <c r="E144" s="149"/>
    </row>
    <row r="145" spans="5:5" s="148" customFormat="1" ht="18" x14ac:dyDescent="0.25">
      <c r="E145" s="149"/>
    </row>
    <row r="146" spans="5:5" s="148" customFormat="1" ht="18" x14ac:dyDescent="0.25">
      <c r="E146" s="149"/>
    </row>
    <row r="147" spans="5:5" s="148" customFormat="1" ht="18" x14ac:dyDescent="0.25">
      <c r="E147" s="149"/>
    </row>
    <row r="148" spans="5:5" s="148" customFormat="1" ht="18" x14ac:dyDescent="0.25">
      <c r="E148" s="149"/>
    </row>
    <row r="149" spans="5:5" s="148" customFormat="1" ht="18" x14ac:dyDescent="0.25">
      <c r="E149" s="149"/>
    </row>
    <row r="150" spans="5:5" s="148" customFormat="1" ht="18" x14ac:dyDescent="0.25">
      <c r="E150" s="149"/>
    </row>
    <row r="151" spans="5:5" s="148" customFormat="1" ht="18" x14ac:dyDescent="0.25">
      <c r="E151" s="149"/>
    </row>
    <row r="152" spans="5:5" s="148" customFormat="1" ht="18" x14ac:dyDescent="0.25">
      <c r="E152" s="149"/>
    </row>
    <row r="153" spans="5:5" s="148" customFormat="1" ht="18" x14ac:dyDescent="0.25">
      <c r="E153" s="149"/>
    </row>
    <row r="154" spans="5:5" s="148" customFormat="1" ht="18" x14ac:dyDescent="0.25">
      <c r="E154" s="149"/>
    </row>
    <row r="155" spans="5:5" s="148" customFormat="1" ht="18" x14ac:dyDescent="0.25">
      <c r="E155" s="149"/>
    </row>
    <row r="156" spans="5:5" s="148" customFormat="1" ht="18" x14ac:dyDescent="0.25">
      <c r="E156" s="149"/>
    </row>
    <row r="157" spans="5:5" s="148" customFormat="1" ht="18" x14ac:dyDescent="0.25">
      <c r="E157" s="149"/>
    </row>
    <row r="158" spans="5:5" s="148" customFormat="1" ht="18" x14ac:dyDescent="0.25">
      <c r="E158" s="149"/>
    </row>
    <row r="159" spans="5:5" s="148" customFormat="1" ht="18" x14ac:dyDescent="0.25">
      <c r="E159" s="149"/>
    </row>
    <row r="160" spans="5:5" s="148" customFormat="1" ht="18" x14ac:dyDescent="0.25">
      <c r="E160" s="149"/>
    </row>
    <row r="161" spans="5:5" s="148" customFormat="1" ht="18" x14ac:dyDescent="0.25">
      <c r="E161" s="149"/>
    </row>
    <row r="162" spans="5:5" s="148" customFormat="1" ht="18" x14ac:dyDescent="0.25">
      <c r="E162" s="149"/>
    </row>
    <row r="163" spans="5:5" s="148" customFormat="1" ht="18" x14ac:dyDescent="0.25">
      <c r="E163" s="149"/>
    </row>
    <row r="164" spans="5:5" s="148" customFormat="1" ht="18" x14ac:dyDescent="0.25">
      <c r="E164" s="149"/>
    </row>
    <row r="165" spans="5:5" s="148" customFormat="1" ht="18" x14ac:dyDescent="0.25">
      <c r="E165" s="149"/>
    </row>
    <row r="166" spans="5:5" s="148" customFormat="1" ht="18" x14ac:dyDescent="0.25">
      <c r="E166" s="149"/>
    </row>
    <row r="167" spans="5:5" s="148" customFormat="1" ht="18" x14ac:dyDescent="0.25">
      <c r="E167" s="149"/>
    </row>
    <row r="168" spans="5:5" s="148" customFormat="1" ht="18" x14ac:dyDescent="0.25">
      <c r="E168" s="149"/>
    </row>
    <row r="169" spans="5:5" s="148" customFormat="1" ht="18" x14ac:dyDescent="0.25">
      <c r="E169" s="149"/>
    </row>
    <row r="170" spans="5:5" s="148" customFormat="1" ht="18" x14ac:dyDescent="0.25">
      <c r="E170" s="149"/>
    </row>
    <row r="171" spans="5:5" s="148" customFormat="1" ht="18" x14ac:dyDescent="0.25">
      <c r="E171" s="149"/>
    </row>
    <row r="172" spans="5:5" s="148" customFormat="1" ht="18" x14ac:dyDescent="0.25">
      <c r="E172" s="149"/>
    </row>
    <row r="173" spans="5:5" s="148" customFormat="1" ht="18" x14ac:dyDescent="0.25">
      <c r="E173" s="149"/>
    </row>
    <row r="174" spans="5:5" s="148" customFormat="1" ht="18" x14ac:dyDescent="0.25">
      <c r="E174" s="149"/>
    </row>
    <row r="175" spans="5:5" s="148" customFormat="1" ht="18" x14ac:dyDescent="0.25">
      <c r="E175" s="149"/>
    </row>
    <row r="176" spans="5:5" s="148" customFormat="1" ht="18" x14ac:dyDescent="0.25">
      <c r="E176" s="149"/>
    </row>
    <row r="177" spans="2:10" ht="18" x14ac:dyDescent="0.25">
      <c r="B177" s="148"/>
      <c r="C177" s="148"/>
      <c r="D177" s="148"/>
      <c r="E177" s="149"/>
      <c r="H177" s="148"/>
      <c r="I177" s="148"/>
      <c r="J177" s="148"/>
    </row>
    <row r="178" spans="2:10" ht="18" x14ac:dyDescent="0.25">
      <c r="B178" s="148"/>
      <c r="C178" s="148"/>
      <c r="D178" s="148"/>
      <c r="E178" s="149"/>
      <c r="H178" s="148"/>
      <c r="I178" s="148"/>
      <c r="J178" s="148"/>
    </row>
    <row r="179" spans="2:10" ht="18" x14ac:dyDescent="0.25">
      <c r="B179" s="148"/>
      <c r="C179" s="148"/>
      <c r="D179" s="148"/>
      <c r="E179" s="149"/>
      <c r="H179" s="148"/>
      <c r="I179" s="148"/>
      <c r="J179" s="148"/>
    </row>
    <row r="180" spans="2:10" x14ac:dyDescent="0.25">
      <c r="C180" s="148"/>
      <c r="D180" s="148"/>
      <c r="E180" s="203"/>
      <c r="F180" s="203"/>
      <c r="G180" s="203"/>
      <c r="H180" s="148"/>
      <c r="I180" s="148"/>
      <c r="J180" s="148"/>
    </row>
    <row r="181" spans="2:10" x14ac:dyDescent="0.25">
      <c r="C181" s="148"/>
      <c r="D181" s="148"/>
      <c r="E181" s="203"/>
      <c r="F181" s="203"/>
      <c r="G181" s="203"/>
      <c r="H181" s="148"/>
      <c r="I181" s="148"/>
      <c r="J181" s="148"/>
    </row>
    <row r="182" spans="2:10" x14ac:dyDescent="0.25">
      <c r="C182" s="148"/>
      <c r="D182" s="148"/>
      <c r="E182" s="203"/>
      <c r="F182" s="203"/>
      <c r="G182" s="203"/>
      <c r="H182" s="148"/>
      <c r="I182" s="148"/>
      <c r="J182" s="148"/>
    </row>
    <row r="183" spans="2:10" x14ac:dyDescent="0.25">
      <c r="C183" s="148"/>
      <c r="D183" s="148"/>
      <c r="E183" s="203"/>
      <c r="F183" s="203"/>
      <c r="G183" s="203"/>
      <c r="H183" s="148"/>
      <c r="I183" s="148"/>
      <c r="J183" s="148"/>
    </row>
    <row r="184" spans="2:10" x14ac:dyDescent="0.25">
      <c r="C184" s="148"/>
      <c r="D184" s="148"/>
      <c r="E184" s="203"/>
      <c r="F184" s="203"/>
      <c r="G184" s="203"/>
      <c r="H184" s="148"/>
      <c r="I184" s="148"/>
      <c r="J184" s="148"/>
    </row>
    <row r="185" spans="2:10" x14ac:dyDescent="0.25">
      <c r="J185" s="148"/>
    </row>
    <row r="186" spans="2:10" x14ac:dyDescent="0.25">
      <c r="J186" s="148"/>
    </row>
  </sheetData>
  <sheetProtection deleteRows="0"/>
  <mergeCells count="31">
    <mergeCell ref="A1:D1"/>
    <mergeCell ref="A2:K2"/>
    <mergeCell ref="C3:I3"/>
    <mergeCell ref="E5:K5"/>
    <mergeCell ref="E6:H6"/>
    <mergeCell ref="I6:J6"/>
    <mergeCell ref="B4:D4"/>
    <mergeCell ref="B5:D5"/>
    <mergeCell ref="E4:K4"/>
    <mergeCell ref="H27:I27"/>
    <mergeCell ref="A14:A15"/>
    <mergeCell ref="B14:B15"/>
    <mergeCell ref="C14:C15"/>
    <mergeCell ref="D14:G14"/>
    <mergeCell ref="H14:H15"/>
    <mergeCell ref="H28:I28"/>
    <mergeCell ref="I14:I15"/>
    <mergeCell ref="J14:J15"/>
    <mergeCell ref="I9:J9"/>
    <mergeCell ref="K14:K15"/>
    <mergeCell ref="H22:I22"/>
    <mergeCell ref="J22:K29"/>
    <mergeCell ref="K8:K12"/>
    <mergeCell ref="G10:H10"/>
    <mergeCell ref="I8:J8"/>
    <mergeCell ref="I12:J12"/>
    <mergeCell ref="H23:I23"/>
    <mergeCell ref="H24:I24"/>
    <mergeCell ref="H25:I25"/>
    <mergeCell ref="H26:I26"/>
    <mergeCell ref="H29:I29"/>
  </mergeCells>
  <dataValidations count="1">
    <dataValidation type="list" allowBlank="1" showInputMessage="1" showErrorMessage="1" sqref="K3" xr:uid="{00000000-0002-0000-0100-000000000000}">
      <formula1>"Nam, Nữ"</formula1>
    </dataValidation>
  </dataValidations>
  <pageMargins left="0.19685039370078741" right="0.19685039370078741" top="0.55118110236220474" bottom="0.31496062992125984" header="0.35433070866141736" footer="0.23622047244094491"/>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K184"/>
  <sheetViews>
    <sheetView zoomScaleNormal="100" workbookViewId="0">
      <selection activeCell="M12" sqref="M12"/>
    </sheetView>
  </sheetViews>
  <sheetFormatPr defaultRowHeight="15.75" x14ac:dyDescent="0.25"/>
  <cols>
    <col min="1" max="1" width="5" style="1" customWidth="1"/>
    <col min="2" max="2" width="10.375" style="4" customWidth="1"/>
    <col min="3" max="3" width="8" style="4" customWidth="1"/>
    <col min="4" max="4" width="5.75" style="4" customWidth="1"/>
    <col min="5" max="5" width="6.625" style="1" customWidth="1"/>
    <col min="6" max="6" width="7.125" style="1" customWidth="1"/>
    <col min="7" max="7" width="7" style="1" customWidth="1"/>
    <col min="8" max="8" width="7.875" style="4" customWidth="1"/>
    <col min="9" max="9" width="8" style="4" customWidth="1"/>
    <col min="10" max="10" width="12.875" style="3" customWidth="1"/>
    <col min="11" max="11" width="14.875" style="1" bestFit="1" customWidth="1"/>
    <col min="12" max="16384" width="9" style="1"/>
  </cols>
  <sheetData>
    <row r="1" spans="1:11" ht="18" customHeight="1" x14ac:dyDescent="0.3">
      <c r="A1" s="258" t="s">
        <v>36</v>
      </c>
      <c r="B1" s="258"/>
      <c r="C1" s="258"/>
      <c r="D1" s="258"/>
      <c r="E1" s="44"/>
      <c r="F1" s="44"/>
      <c r="G1" s="44"/>
      <c r="H1" s="44"/>
      <c r="I1" s="44"/>
      <c r="J1" s="98" t="s">
        <v>35</v>
      </c>
      <c r="K1" s="99" t="s">
        <v>127</v>
      </c>
    </row>
    <row r="2" spans="1:11" ht="54" customHeight="1" thickBot="1" x14ac:dyDescent="0.3">
      <c r="A2" s="346" t="s">
        <v>48</v>
      </c>
      <c r="B2" s="347"/>
      <c r="C2" s="347"/>
      <c r="D2" s="347"/>
      <c r="E2" s="347"/>
      <c r="F2" s="347"/>
      <c r="G2" s="347"/>
      <c r="H2" s="347"/>
      <c r="I2" s="347"/>
      <c r="J2" s="347"/>
      <c r="K2" s="347"/>
    </row>
    <row r="3" spans="1:11" s="22" customFormat="1" ht="20.25" customHeight="1" thickBot="1" x14ac:dyDescent="0.35">
      <c r="A3" s="27">
        <v>1</v>
      </c>
      <c r="B3" s="43" t="s">
        <v>34</v>
      </c>
      <c r="C3" s="261"/>
      <c r="D3" s="262"/>
      <c r="E3" s="262"/>
      <c r="F3" s="262"/>
      <c r="G3" s="262"/>
      <c r="H3" s="262"/>
      <c r="I3" s="263"/>
      <c r="J3" s="42" t="s">
        <v>33</v>
      </c>
      <c r="K3" s="57" t="s">
        <v>42</v>
      </c>
    </row>
    <row r="4" spans="1:11" s="40" customFormat="1" ht="33.75" customHeight="1" thickBot="1" x14ac:dyDescent="0.3">
      <c r="A4" s="41">
        <v>2</v>
      </c>
      <c r="B4" s="272" t="s">
        <v>32</v>
      </c>
      <c r="C4" s="272"/>
      <c r="D4" s="272"/>
      <c r="E4" s="264" t="s">
        <v>43</v>
      </c>
      <c r="F4" s="265"/>
      <c r="G4" s="265"/>
      <c r="H4" s="265"/>
      <c r="I4" s="265"/>
      <c r="J4" s="265"/>
      <c r="K4" s="266"/>
    </row>
    <row r="5" spans="1:11" s="40" customFormat="1" ht="33" customHeight="1" thickBot="1" x14ac:dyDescent="0.3">
      <c r="A5" s="41">
        <v>3</v>
      </c>
      <c r="B5" s="272" t="s">
        <v>31</v>
      </c>
      <c r="C5" s="272"/>
      <c r="D5" s="273"/>
      <c r="E5" s="264"/>
      <c r="F5" s="265"/>
      <c r="G5" s="265"/>
      <c r="H5" s="265"/>
      <c r="I5" s="265"/>
      <c r="J5" s="265"/>
      <c r="K5" s="266"/>
    </row>
    <row r="6" spans="1:11" s="22" customFormat="1" ht="18" customHeight="1" thickBot="1" x14ac:dyDescent="0.3">
      <c r="A6" s="27">
        <v>4</v>
      </c>
      <c r="B6" s="26" t="s">
        <v>30</v>
      </c>
      <c r="C6" s="25"/>
      <c r="D6" s="27"/>
      <c r="E6" s="267">
        <v>25903</v>
      </c>
      <c r="F6" s="268"/>
      <c r="G6" s="268"/>
      <c r="H6" s="269"/>
      <c r="I6" s="342"/>
      <c r="J6" s="343"/>
      <c r="K6" s="138"/>
    </row>
    <row r="7" spans="1:11" s="22" customFormat="1" ht="18" customHeight="1" thickBot="1" x14ac:dyDescent="0.35">
      <c r="A7" s="27">
        <v>5</v>
      </c>
      <c r="B7" s="26" t="s">
        <v>29</v>
      </c>
      <c r="C7" s="25"/>
      <c r="D7" s="25"/>
      <c r="E7" s="39">
        <v>15</v>
      </c>
      <c r="F7" s="38" t="s">
        <v>28</v>
      </c>
      <c r="G7" s="37"/>
      <c r="H7" s="36">
        <v>1</v>
      </c>
      <c r="I7" s="35" t="s">
        <v>27</v>
      </c>
      <c r="J7" s="34" t="s">
        <v>26</v>
      </c>
      <c r="K7" s="220">
        <f>(E7)+(IF(H7=0,0,IF(H7&lt;7,1/2,1)))</f>
        <v>15.5</v>
      </c>
    </row>
    <row r="8" spans="1:11" s="22" customFormat="1" ht="18" customHeight="1" x14ac:dyDescent="0.25">
      <c r="A8" s="27">
        <v>6</v>
      </c>
      <c r="B8" s="26" t="s">
        <v>94</v>
      </c>
      <c r="C8" s="25"/>
      <c r="D8" s="25"/>
      <c r="E8" s="28"/>
      <c r="H8" s="33"/>
      <c r="I8" s="344">
        <v>45352</v>
      </c>
      <c r="J8" s="345"/>
      <c r="K8" s="309" t="str">
        <f>IF(AND(F10&gt;=2,F10&lt;5),"Trong khung NHTT và được hỗ trợ kinh phí",IF(F10&lt;2,"Trong khung NHTT nhưng không được hỗ trợ kinh phí",IF(AND(F10=5,I10=0),"Trong khung NHTT và được hỗ trợ kinh phí",IF(AND(F10&gt;=5,10&gt;=1),"Chưa đủ tuổi NHTT"))))</f>
        <v>Trong khung NHTT và được hỗ trợ kinh phí</v>
      </c>
    </row>
    <row r="9" spans="1:11" s="22" customFormat="1" ht="18" customHeight="1" x14ac:dyDescent="0.25">
      <c r="A9" s="27">
        <v>7</v>
      </c>
      <c r="B9" s="26" t="s">
        <v>95</v>
      </c>
      <c r="C9" s="25"/>
      <c r="D9" s="25"/>
      <c r="H9" s="25"/>
      <c r="I9" s="340">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46997</v>
      </c>
      <c r="J9" s="340"/>
      <c r="K9" s="309"/>
    </row>
    <row r="10" spans="1:11" s="22" customFormat="1" ht="18" customHeight="1" x14ac:dyDescent="0.25">
      <c r="A10" s="27">
        <v>8</v>
      </c>
      <c r="B10" s="32" t="s">
        <v>25</v>
      </c>
      <c r="C10" s="25"/>
      <c r="D10" s="25"/>
      <c r="F10" s="145">
        <f>DATEDIF(I8,I9,"y")</f>
        <v>4</v>
      </c>
      <c r="G10" s="341" t="s">
        <v>65</v>
      </c>
      <c r="H10" s="341"/>
      <c r="I10" s="209">
        <f>DATEDIF(I8,I9,"ym")</f>
        <v>6</v>
      </c>
      <c r="J10" s="210" t="s">
        <v>64</v>
      </c>
      <c r="K10" s="309"/>
    </row>
    <row r="11" spans="1:11" s="22" customFormat="1" ht="19.5" customHeight="1" x14ac:dyDescent="0.25">
      <c r="A11" s="27">
        <v>9</v>
      </c>
      <c r="B11" s="26" t="s">
        <v>24</v>
      </c>
      <c r="C11" s="25"/>
      <c r="D11" s="25"/>
      <c r="F11" s="144">
        <f>(F10*3)+(IF(I10=0,0,IF(I10&lt;7,1.5,3)))</f>
        <v>13.5</v>
      </c>
      <c r="G11" s="31"/>
      <c r="H11" s="25"/>
      <c r="I11" s="30"/>
      <c r="J11" s="29"/>
      <c r="K11" s="309"/>
    </row>
    <row r="12" spans="1:11" s="22" customFormat="1" ht="18" customHeight="1" x14ac:dyDescent="0.25">
      <c r="A12" s="27">
        <v>10</v>
      </c>
      <c r="B12" s="26" t="s">
        <v>22</v>
      </c>
      <c r="C12" s="25"/>
      <c r="D12" s="25"/>
      <c r="H12" s="25"/>
      <c r="I12" s="25"/>
      <c r="J12" s="24"/>
      <c r="K12" s="309"/>
    </row>
    <row r="13" spans="1:11" ht="19.5" customHeight="1" x14ac:dyDescent="0.25">
      <c r="A13" s="254" t="s">
        <v>21</v>
      </c>
      <c r="B13" s="254" t="s">
        <v>20</v>
      </c>
      <c r="C13" s="254" t="s">
        <v>19</v>
      </c>
      <c r="D13" s="254" t="s">
        <v>18</v>
      </c>
      <c r="E13" s="254"/>
      <c r="F13" s="254"/>
      <c r="G13" s="254"/>
      <c r="H13" s="254" t="s">
        <v>17</v>
      </c>
      <c r="I13" s="254" t="s">
        <v>16</v>
      </c>
      <c r="J13" s="288" t="s">
        <v>15</v>
      </c>
      <c r="K13" s="254" t="s">
        <v>14</v>
      </c>
    </row>
    <row r="14" spans="1:11" ht="44.25" customHeight="1" x14ac:dyDescent="0.25">
      <c r="A14" s="254"/>
      <c r="B14" s="254"/>
      <c r="C14" s="254"/>
      <c r="D14" s="20" t="s">
        <v>13</v>
      </c>
      <c r="E14" s="21" t="s">
        <v>12</v>
      </c>
      <c r="F14" s="20" t="s">
        <v>11</v>
      </c>
      <c r="G14" s="20" t="s">
        <v>10</v>
      </c>
      <c r="H14" s="254"/>
      <c r="I14" s="254"/>
      <c r="J14" s="288"/>
      <c r="K14" s="254"/>
    </row>
    <row r="15" spans="1:11" ht="18" customHeight="1" x14ac:dyDescent="0.3">
      <c r="A15" s="232"/>
      <c r="B15" s="233"/>
      <c r="C15" s="234"/>
      <c r="D15" s="235"/>
      <c r="E15" s="236"/>
      <c r="F15" s="237"/>
      <c r="G15" s="237"/>
      <c r="H15" s="251">
        <f>(YEAR(I8)-YEAR(B15))*12+(MONTH(I8)-MONTH(B15))</f>
        <v>1490</v>
      </c>
      <c r="I15" s="125" t="str">
        <f t="shared" ref="I15:I19" si="0">IF(B15&gt;=DATE(2023,7,1),"1800",IF(B15&gt;=DATE(2019,7,1),"1490",IF(B15&gt;=DATE(2018,7,1),"1390",IF(B15&gt;=DATE(2017,7,1),"1300",IF(B15&gt;=DATE(2016,5,1),"1210","1150")))))</f>
        <v>1150</v>
      </c>
      <c r="J15" s="252">
        <f t="shared" ref="J15:J19" si="1">((C15+D15+E15+(F15*C15)+((C15+D15+(F15*C15))*G15)))*I15</f>
        <v>0</v>
      </c>
      <c r="K15" s="252">
        <f t="shared" ref="K15:K19" si="2">ROUND(H15*J15,0)</f>
        <v>0</v>
      </c>
    </row>
    <row r="16" spans="1:11" ht="18" customHeight="1" x14ac:dyDescent="0.3">
      <c r="A16" s="238"/>
      <c r="B16" s="239"/>
      <c r="C16" s="240"/>
      <c r="D16" s="241"/>
      <c r="E16" s="242"/>
      <c r="F16" s="243"/>
      <c r="G16" s="243"/>
      <c r="H16" s="128">
        <f>(YEAR(B15)-YEAR(B16))*12+(MONTH(B15)-MONTH(B16))</f>
        <v>0</v>
      </c>
      <c r="I16" s="129" t="str">
        <f t="shared" si="0"/>
        <v>1150</v>
      </c>
      <c r="J16" s="253">
        <f t="shared" si="1"/>
        <v>0</v>
      </c>
      <c r="K16" s="253">
        <f t="shared" si="2"/>
        <v>0</v>
      </c>
    </row>
    <row r="17" spans="1:11" ht="18" customHeight="1" x14ac:dyDescent="0.3">
      <c r="A17" s="238"/>
      <c r="B17" s="239"/>
      <c r="C17" s="240"/>
      <c r="D17" s="241"/>
      <c r="E17" s="242"/>
      <c r="F17" s="243"/>
      <c r="G17" s="243"/>
      <c r="H17" s="128">
        <f>(YEAR(B16)-YEAR(B17))*12+(MONTH(B16)-MONTH(B17))</f>
        <v>0</v>
      </c>
      <c r="I17" s="129" t="str">
        <f t="shared" si="0"/>
        <v>1150</v>
      </c>
      <c r="J17" s="253">
        <f t="shared" si="1"/>
        <v>0</v>
      </c>
      <c r="K17" s="253">
        <f t="shared" si="2"/>
        <v>0</v>
      </c>
    </row>
    <row r="18" spans="1:11" ht="18" customHeight="1" x14ac:dyDescent="0.3">
      <c r="A18" s="238"/>
      <c r="B18" s="239"/>
      <c r="C18" s="240"/>
      <c r="D18" s="241"/>
      <c r="E18" s="242"/>
      <c r="F18" s="243"/>
      <c r="G18" s="243"/>
      <c r="H18" s="128">
        <f>(YEAR(B17)-YEAR(B18))*12+(MONTH(B17)-MONTH(B18))</f>
        <v>0</v>
      </c>
      <c r="I18" s="129" t="str">
        <f t="shared" si="0"/>
        <v>1150</v>
      </c>
      <c r="J18" s="253">
        <f t="shared" si="1"/>
        <v>0</v>
      </c>
      <c r="K18" s="253">
        <f t="shared" si="2"/>
        <v>0</v>
      </c>
    </row>
    <row r="19" spans="1:11" ht="18" customHeight="1" x14ac:dyDescent="0.3">
      <c r="A19" s="238"/>
      <c r="B19" s="239"/>
      <c r="C19" s="240"/>
      <c r="D19" s="241"/>
      <c r="E19" s="242"/>
      <c r="F19" s="243"/>
      <c r="G19" s="243"/>
      <c r="H19" s="128">
        <f>(YEAR(B18)-YEAR(B19))*12+(MONTH(B18)-MONTH(B19))</f>
        <v>0</v>
      </c>
      <c r="I19" s="129" t="str">
        <f t="shared" si="0"/>
        <v>1150</v>
      </c>
      <c r="J19" s="253">
        <f t="shared" si="1"/>
        <v>0</v>
      </c>
      <c r="K19" s="253">
        <f t="shared" si="2"/>
        <v>0</v>
      </c>
    </row>
    <row r="20" spans="1:11" ht="18" customHeight="1" x14ac:dyDescent="0.3">
      <c r="A20" s="84"/>
      <c r="B20" s="130"/>
      <c r="C20" s="131"/>
      <c r="D20" s="86"/>
      <c r="E20" s="87"/>
      <c r="F20" s="88"/>
      <c r="G20" s="88"/>
      <c r="H20" s="132"/>
      <c r="I20" s="133"/>
      <c r="J20" s="91"/>
      <c r="K20" s="83"/>
    </row>
    <row r="21" spans="1:11" ht="25.5" customHeight="1" x14ac:dyDescent="0.3">
      <c r="A21" s="18"/>
      <c r="B21" s="19" t="s">
        <v>9</v>
      </c>
      <c r="C21" s="17"/>
      <c r="D21" s="17"/>
      <c r="E21" s="18"/>
      <c r="F21" s="17"/>
      <c r="G21" s="17"/>
      <c r="H21" s="50">
        <f>SUM(H15:H20)</f>
        <v>1490</v>
      </c>
      <c r="I21" s="16"/>
      <c r="J21" s="134"/>
      <c r="K21" s="135">
        <f>SUM(K15:K20)</f>
        <v>0</v>
      </c>
    </row>
    <row r="22" spans="1:11" ht="17.25" customHeight="1" x14ac:dyDescent="0.25">
      <c r="A22" s="7"/>
      <c r="B22" s="14" t="s">
        <v>8</v>
      </c>
      <c r="C22" s="8"/>
      <c r="D22" s="8"/>
      <c r="E22" s="7"/>
      <c r="F22" s="7"/>
      <c r="G22" s="7"/>
      <c r="H22" s="332">
        <f>J15</f>
        <v>0</v>
      </c>
      <c r="I22" s="332"/>
      <c r="J22" s="274" t="s">
        <v>46</v>
      </c>
      <c r="K22" s="333"/>
    </row>
    <row r="23" spans="1:11" ht="18.75" customHeight="1" x14ac:dyDescent="0.25">
      <c r="A23" s="7"/>
      <c r="B23" s="14" t="s">
        <v>53</v>
      </c>
      <c r="C23" s="8"/>
      <c r="D23" s="8"/>
      <c r="E23" s="7"/>
      <c r="F23" s="7"/>
      <c r="G23" s="7"/>
      <c r="H23" s="332">
        <f>ROUND(K21/H21,0)</f>
        <v>0</v>
      </c>
      <c r="I23" s="332"/>
      <c r="J23" s="334"/>
      <c r="K23" s="335"/>
    </row>
    <row r="24" spans="1:11" ht="21.75" customHeight="1" x14ac:dyDescent="0.3">
      <c r="A24" s="10" t="s">
        <v>6</v>
      </c>
      <c r="B24" s="13" t="s">
        <v>5</v>
      </c>
      <c r="C24" s="12"/>
      <c r="D24" s="12"/>
      <c r="E24" s="11"/>
      <c r="F24" s="7"/>
      <c r="G24" s="7"/>
      <c r="H24" s="332">
        <f>SUM(H25:H26)</f>
        <v>0</v>
      </c>
      <c r="I24" s="332"/>
      <c r="J24" s="334"/>
      <c r="K24" s="335"/>
    </row>
    <row r="25" spans="1:11" ht="21.95" customHeight="1" x14ac:dyDescent="0.25">
      <c r="A25" s="10">
        <v>1</v>
      </c>
      <c r="B25" s="9" t="s">
        <v>49</v>
      </c>
      <c r="C25" s="8"/>
      <c r="D25" s="8"/>
      <c r="E25" s="7"/>
      <c r="F25" s="7"/>
      <c r="G25" s="7"/>
      <c r="H25" s="338">
        <f>H23*F11</f>
        <v>0</v>
      </c>
      <c r="I25" s="338"/>
      <c r="J25" s="334"/>
      <c r="K25" s="335"/>
    </row>
    <row r="26" spans="1:11" ht="21.95" customHeight="1" x14ac:dyDescent="0.25">
      <c r="A26" s="10">
        <v>2</v>
      </c>
      <c r="B26" s="9" t="s">
        <v>54</v>
      </c>
      <c r="C26" s="8"/>
      <c r="D26" s="8"/>
      <c r="E26" s="7"/>
      <c r="F26" s="7"/>
      <c r="G26" s="7"/>
      <c r="H26" s="338">
        <f>H23*5</f>
        <v>0</v>
      </c>
      <c r="I26" s="338"/>
      <c r="J26" s="334"/>
      <c r="K26" s="335"/>
    </row>
    <row r="27" spans="1:11" s="96" customFormat="1" ht="21.95" customHeight="1" x14ac:dyDescent="0.3">
      <c r="A27" s="92"/>
      <c r="B27" s="93" t="s">
        <v>0</v>
      </c>
      <c r="C27" s="94"/>
      <c r="D27" s="94"/>
      <c r="E27" s="95"/>
      <c r="F27" s="95"/>
      <c r="G27" s="95"/>
      <c r="H27" s="339">
        <f>H26+H25</f>
        <v>0</v>
      </c>
      <c r="I27" s="339"/>
      <c r="J27" s="336"/>
      <c r="K27" s="337"/>
    </row>
    <row r="28" spans="1:11" ht="18" x14ac:dyDescent="0.25">
      <c r="B28" s="1"/>
      <c r="C28" s="1"/>
      <c r="D28" s="1"/>
      <c r="H28" s="2"/>
      <c r="I28" s="1"/>
      <c r="J28" s="1"/>
    </row>
    <row r="29" spans="1:11" ht="18" x14ac:dyDescent="0.25">
      <c r="B29" s="1"/>
      <c r="C29" s="1"/>
      <c r="D29" s="1"/>
      <c r="H29" s="2"/>
      <c r="I29" s="1"/>
      <c r="J29" s="1"/>
    </row>
    <row r="30" spans="1:11" ht="18" x14ac:dyDescent="0.25">
      <c r="B30" s="1"/>
      <c r="C30" s="1"/>
      <c r="D30" s="1"/>
      <c r="H30" s="2"/>
      <c r="I30" s="1"/>
      <c r="J30" s="1"/>
    </row>
    <row r="31" spans="1:11" ht="18" x14ac:dyDescent="0.25">
      <c r="B31" s="1"/>
      <c r="C31" s="1"/>
      <c r="D31" s="1"/>
      <c r="H31" s="2"/>
      <c r="I31" s="1"/>
      <c r="J31" s="1"/>
    </row>
    <row r="32" spans="1:11" ht="18" x14ac:dyDescent="0.25">
      <c r="B32" s="1"/>
      <c r="C32" s="1"/>
      <c r="D32" s="1"/>
      <c r="H32" s="2"/>
      <c r="I32" s="1"/>
      <c r="J32" s="1"/>
    </row>
    <row r="33" spans="2:10" ht="18" x14ac:dyDescent="0.25">
      <c r="B33" s="1"/>
      <c r="C33" s="1"/>
      <c r="D33" s="1"/>
      <c r="H33" s="2"/>
      <c r="I33" s="1"/>
      <c r="J33" s="1"/>
    </row>
    <row r="34" spans="2:10" ht="18" x14ac:dyDescent="0.25">
      <c r="B34" s="1"/>
      <c r="C34" s="1"/>
      <c r="D34" s="1"/>
      <c r="H34" s="2"/>
      <c r="I34" s="1"/>
      <c r="J34" s="1"/>
    </row>
    <row r="35" spans="2:10" ht="18" x14ac:dyDescent="0.25">
      <c r="B35" s="1"/>
      <c r="C35" s="1"/>
      <c r="D35" s="1"/>
      <c r="H35" s="2"/>
      <c r="I35" s="1"/>
      <c r="J35" s="1"/>
    </row>
    <row r="36" spans="2:10" ht="18" x14ac:dyDescent="0.25">
      <c r="B36" s="1"/>
      <c r="C36" s="1"/>
      <c r="D36" s="1"/>
      <c r="H36" s="2"/>
      <c r="I36" s="1"/>
      <c r="J36" s="1"/>
    </row>
    <row r="37" spans="2:10" ht="18" x14ac:dyDescent="0.25">
      <c r="B37" s="1"/>
      <c r="C37" s="1"/>
      <c r="D37" s="1"/>
      <c r="H37" s="2"/>
      <c r="I37" s="1"/>
      <c r="J37" s="1"/>
    </row>
    <row r="38" spans="2:10" ht="18" x14ac:dyDescent="0.25">
      <c r="B38" s="1"/>
      <c r="C38" s="1"/>
      <c r="D38" s="1"/>
      <c r="H38" s="2"/>
      <c r="I38" s="1"/>
      <c r="J38" s="1"/>
    </row>
    <row r="39" spans="2:10" ht="18" x14ac:dyDescent="0.25">
      <c r="B39" s="1"/>
      <c r="C39" s="1"/>
      <c r="D39" s="1"/>
      <c r="H39" s="2"/>
      <c r="I39" s="1"/>
      <c r="J39" s="1"/>
    </row>
    <row r="40" spans="2:10" ht="18" x14ac:dyDescent="0.25">
      <c r="B40" s="1"/>
      <c r="C40" s="1"/>
      <c r="D40" s="1"/>
      <c r="H40" s="2"/>
      <c r="I40" s="1"/>
      <c r="J40" s="1"/>
    </row>
    <row r="41" spans="2:10" ht="18" x14ac:dyDescent="0.25">
      <c r="B41" s="1"/>
      <c r="C41" s="1"/>
      <c r="D41" s="1"/>
      <c r="H41" s="2"/>
      <c r="I41" s="1"/>
      <c r="J41" s="1"/>
    </row>
    <row r="42" spans="2:10" ht="18" x14ac:dyDescent="0.25">
      <c r="B42" s="1"/>
      <c r="C42" s="1"/>
      <c r="D42" s="1"/>
      <c r="H42" s="2"/>
      <c r="I42" s="1"/>
      <c r="J42" s="1"/>
    </row>
    <row r="43" spans="2:10" ht="18" x14ac:dyDescent="0.25">
      <c r="B43" s="1"/>
      <c r="C43" s="1"/>
      <c r="D43" s="1"/>
      <c r="H43" s="2"/>
      <c r="I43" s="1"/>
      <c r="J43" s="1"/>
    </row>
    <row r="44" spans="2:10" ht="18" x14ac:dyDescent="0.25">
      <c r="B44" s="1"/>
      <c r="C44" s="1"/>
      <c r="D44" s="1"/>
      <c r="H44" s="2"/>
      <c r="I44" s="1"/>
      <c r="J44" s="1"/>
    </row>
    <row r="45" spans="2:10" s="5" customFormat="1" ht="18" x14ac:dyDescent="0.25">
      <c r="B45" s="1"/>
      <c r="H45" s="6"/>
    </row>
    <row r="46" spans="2:10" s="5" customFormat="1" ht="18" x14ac:dyDescent="0.25">
      <c r="B46" s="1"/>
      <c r="H46" s="6"/>
    </row>
    <row r="47" spans="2:10" s="5" customFormat="1" ht="18" x14ac:dyDescent="0.25">
      <c r="B47" s="1"/>
      <c r="H47" s="6"/>
    </row>
    <row r="48" spans="2:10" s="5" customFormat="1" ht="18" x14ac:dyDescent="0.25">
      <c r="B48" s="1"/>
      <c r="C48" s="1"/>
      <c r="D48" s="1"/>
      <c r="E48" s="1"/>
      <c r="F48" s="1"/>
      <c r="G48" s="1"/>
      <c r="H48" s="2"/>
      <c r="I48" s="1"/>
    </row>
    <row r="49" spans="2:10" s="5" customFormat="1" ht="18" x14ac:dyDescent="0.25">
      <c r="B49" s="1"/>
      <c r="C49" s="1"/>
      <c r="D49" s="1"/>
      <c r="E49" s="1"/>
      <c r="F49" s="1"/>
      <c r="G49" s="1"/>
      <c r="H49" s="2"/>
      <c r="I49" s="1"/>
    </row>
    <row r="50" spans="2:10" ht="18" x14ac:dyDescent="0.25">
      <c r="B50" s="1"/>
      <c r="C50" s="1"/>
      <c r="D50" s="1"/>
      <c r="H50" s="2"/>
      <c r="I50" s="1"/>
      <c r="J50" s="1"/>
    </row>
    <row r="51" spans="2:10" ht="18" x14ac:dyDescent="0.25">
      <c r="B51" s="1"/>
      <c r="C51" s="1"/>
      <c r="D51" s="1"/>
      <c r="H51" s="2"/>
      <c r="I51" s="1"/>
      <c r="J51" s="1"/>
    </row>
    <row r="52" spans="2:10" ht="18" x14ac:dyDescent="0.25">
      <c r="B52" s="1"/>
      <c r="C52" s="1"/>
      <c r="D52" s="1"/>
      <c r="H52" s="2"/>
      <c r="I52" s="1"/>
      <c r="J52" s="1"/>
    </row>
    <row r="53" spans="2:10" ht="18" x14ac:dyDescent="0.25">
      <c r="B53" s="1"/>
      <c r="C53" s="1"/>
      <c r="D53" s="1"/>
      <c r="H53" s="2"/>
      <c r="I53" s="1"/>
      <c r="J53" s="1"/>
    </row>
    <row r="54" spans="2:10" ht="18" x14ac:dyDescent="0.25">
      <c r="B54" s="1"/>
      <c r="C54" s="1"/>
      <c r="D54" s="1"/>
      <c r="H54" s="2"/>
      <c r="I54" s="1"/>
      <c r="J54" s="1"/>
    </row>
    <row r="55" spans="2:10" ht="18" x14ac:dyDescent="0.25">
      <c r="B55" s="1"/>
      <c r="C55" s="1"/>
      <c r="D55" s="1"/>
      <c r="H55" s="2"/>
      <c r="I55" s="1"/>
      <c r="J55" s="1"/>
    </row>
    <row r="56" spans="2:10" ht="18" x14ac:dyDescent="0.25">
      <c r="B56" s="1"/>
      <c r="C56" s="1"/>
      <c r="D56" s="1"/>
      <c r="E56" s="2"/>
      <c r="H56" s="1"/>
      <c r="I56" s="1"/>
      <c r="J56" s="1"/>
    </row>
    <row r="57" spans="2:10" ht="18" x14ac:dyDescent="0.25">
      <c r="B57" s="1"/>
      <c r="C57" s="1"/>
      <c r="D57" s="1"/>
      <c r="E57" s="2"/>
      <c r="H57" s="1"/>
      <c r="I57" s="1"/>
      <c r="J57" s="1"/>
    </row>
    <row r="58" spans="2:10" ht="18" x14ac:dyDescent="0.25">
      <c r="B58" s="1"/>
      <c r="C58" s="1"/>
      <c r="D58" s="1"/>
      <c r="E58" s="2"/>
      <c r="H58" s="1"/>
      <c r="I58" s="1"/>
      <c r="J58" s="1"/>
    </row>
    <row r="59" spans="2:10" ht="18" x14ac:dyDescent="0.25">
      <c r="B59" s="1"/>
      <c r="C59" s="1"/>
      <c r="D59" s="1"/>
      <c r="E59" s="2"/>
      <c r="H59" s="1"/>
      <c r="I59" s="1"/>
      <c r="J59" s="1"/>
    </row>
    <row r="60" spans="2:10" ht="18" x14ac:dyDescent="0.25">
      <c r="B60" s="1"/>
      <c r="C60" s="1"/>
      <c r="D60" s="1"/>
      <c r="E60" s="2"/>
      <c r="H60" s="1"/>
      <c r="I60" s="1"/>
      <c r="J60" s="1"/>
    </row>
    <row r="61" spans="2:10" ht="18" x14ac:dyDescent="0.25">
      <c r="B61" s="1"/>
      <c r="C61" s="1"/>
      <c r="D61" s="1"/>
      <c r="E61" s="2"/>
      <c r="H61" s="1"/>
      <c r="I61" s="1"/>
      <c r="J61" s="1"/>
    </row>
    <row r="62" spans="2:10" ht="18" x14ac:dyDescent="0.25">
      <c r="B62" s="1"/>
      <c r="C62" s="1"/>
      <c r="D62" s="1"/>
      <c r="E62" s="2"/>
      <c r="H62" s="1"/>
      <c r="I62" s="1"/>
      <c r="J62" s="1"/>
    </row>
    <row r="63" spans="2:10" ht="18" x14ac:dyDescent="0.25">
      <c r="B63" s="1"/>
      <c r="C63" s="1"/>
      <c r="D63" s="1"/>
      <c r="E63" s="2"/>
      <c r="H63" s="1"/>
      <c r="I63" s="1"/>
      <c r="J63" s="1"/>
    </row>
    <row r="64" spans="2:10" ht="18" x14ac:dyDescent="0.25">
      <c r="B64" s="1"/>
      <c r="C64" s="1"/>
      <c r="D64" s="1"/>
      <c r="E64" s="2"/>
      <c r="H64" s="1"/>
      <c r="I64" s="1"/>
      <c r="J64" s="1"/>
    </row>
    <row r="65" spans="2:10" ht="18" x14ac:dyDescent="0.25">
      <c r="B65" s="1"/>
      <c r="C65" s="1"/>
      <c r="D65" s="1"/>
      <c r="E65" s="2"/>
      <c r="H65" s="1"/>
      <c r="I65" s="1"/>
      <c r="J65" s="1"/>
    </row>
    <row r="66" spans="2:10" ht="18" x14ac:dyDescent="0.25">
      <c r="B66" s="1"/>
      <c r="C66" s="1"/>
      <c r="D66" s="1"/>
      <c r="E66" s="2"/>
      <c r="H66" s="1"/>
      <c r="I66" s="1"/>
      <c r="J66" s="1"/>
    </row>
    <row r="67" spans="2:10" ht="18" x14ac:dyDescent="0.25">
      <c r="B67" s="1"/>
      <c r="C67" s="1"/>
      <c r="D67" s="1"/>
      <c r="E67" s="2"/>
      <c r="H67" s="1"/>
      <c r="I67" s="1"/>
      <c r="J67" s="1"/>
    </row>
    <row r="68" spans="2:10" ht="18" x14ac:dyDescent="0.25">
      <c r="B68" s="1"/>
      <c r="C68" s="1"/>
      <c r="D68" s="1"/>
      <c r="E68" s="2"/>
      <c r="H68" s="1"/>
      <c r="I68" s="1"/>
      <c r="J68" s="1"/>
    </row>
    <row r="69" spans="2:10" ht="18" x14ac:dyDescent="0.25">
      <c r="B69" s="5"/>
      <c r="C69" s="5"/>
      <c r="D69" s="5"/>
      <c r="E69" s="6"/>
      <c r="F69" s="5"/>
      <c r="G69" s="5"/>
      <c r="H69" s="1"/>
      <c r="I69" s="1"/>
      <c r="J69" s="1"/>
    </row>
    <row r="70" spans="2:10" ht="18" x14ac:dyDescent="0.25">
      <c r="B70" s="5"/>
      <c r="C70" s="5"/>
      <c r="D70" s="5"/>
      <c r="E70" s="6"/>
      <c r="F70" s="5"/>
      <c r="G70" s="5"/>
      <c r="H70" s="1"/>
      <c r="I70" s="1"/>
      <c r="J70" s="1"/>
    </row>
    <row r="71" spans="2:10" ht="18" x14ac:dyDescent="0.25">
      <c r="B71" s="5"/>
      <c r="C71" s="5"/>
      <c r="D71" s="5"/>
      <c r="E71" s="6"/>
      <c r="F71" s="5"/>
      <c r="G71" s="5"/>
      <c r="H71" s="1"/>
      <c r="I71" s="1"/>
      <c r="J71" s="1"/>
    </row>
    <row r="72" spans="2:10" ht="18" x14ac:dyDescent="0.25">
      <c r="B72" s="5"/>
      <c r="C72" s="5"/>
      <c r="D72" s="5"/>
      <c r="E72" s="6"/>
      <c r="F72" s="5"/>
      <c r="G72" s="5"/>
      <c r="H72" s="1"/>
      <c r="I72" s="1"/>
      <c r="J72" s="1"/>
    </row>
    <row r="73" spans="2:10" ht="18" x14ac:dyDescent="0.25">
      <c r="B73" s="5"/>
      <c r="C73" s="5"/>
      <c r="D73" s="5"/>
      <c r="E73" s="6"/>
      <c r="F73" s="5"/>
      <c r="G73" s="5"/>
      <c r="H73" s="1"/>
      <c r="I73" s="1"/>
      <c r="J73" s="1"/>
    </row>
    <row r="74" spans="2:10" ht="18" x14ac:dyDescent="0.25">
      <c r="B74" s="5"/>
      <c r="C74" s="5"/>
      <c r="D74" s="5"/>
      <c r="E74" s="6"/>
      <c r="F74" s="5"/>
      <c r="G74" s="5"/>
      <c r="H74" s="1"/>
      <c r="I74" s="1"/>
      <c r="J74" s="1"/>
    </row>
    <row r="75" spans="2:10" ht="18" x14ac:dyDescent="0.25">
      <c r="B75" s="5"/>
      <c r="C75" s="5"/>
      <c r="D75" s="5"/>
      <c r="E75" s="6"/>
      <c r="F75" s="5"/>
      <c r="G75" s="5"/>
      <c r="H75" s="1"/>
      <c r="I75" s="1"/>
      <c r="J75" s="1"/>
    </row>
    <row r="76" spans="2:10" s="5" customFormat="1" ht="18" x14ac:dyDescent="0.25">
      <c r="E76" s="6"/>
    </row>
    <row r="77" spans="2:10" s="5" customFormat="1" ht="18" x14ac:dyDescent="0.25">
      <c r="E77" s="6"/>
    </row>
    <row r="78" spans="2:10" s="5" customFormat="1" ht="18" x14ac:dyDescent="0.25">
      <c r="E78" s="6"/>
    </row>
    <row r="79" spans="2:10" s="5" customFormat="1" ht="18" x14ac:dyDescent="0.25">
      <c r="B79" s="1"/>
      <c r="C79" s="1"/>
      <c r="D79" s="1"/>
      <c r="E79" s="2"/>
      <c r="F79" s="1"/>
      <c r="G79" s="1"/>
    </row>
    <row r="80" spans="2:10" s="5" customFormat="1" ht="18" x14ac:dyDescent="0.25">
      <c r="B80" s="1"/>
      <c r="C80" s="1"/>
      <c r="D80" s="1"/>
      <c r="E80" s="2"/>
      <c r="F80" s="1"/>
      <c r="G80" s="1"/>
    </row>
    <row r="81" spans="2:10" s="5" customFormat="1" ht="18" x14ac:dyDescent="0.25">
      <c r="B81" s="1"/>
      <c r="C81" s="1"/>
      <c r="D81" s="1"/>
      <c r="E81" s="2"/>
      <c r="F81" s="1"/>
      <c r="G81" s="1"/>
    </row>
    <row r="82" spans="2:10" s="5" customFormat="1" ht="18" x14ac:dyDescent="0.25">
      <c r="B82" s="1"/>
      <c r="C82" s="1"/>
      <c r="D82" s="1"/>
      <c r="E82" s="2"/>
      <c r="F82" s="1"/>
      <c r="G82" s="1"/>
    </row>
    <row r="83" spans="2:10" s="5" customFormat="1" ht="18" x14ac:dyDescent="0.25">
      <c r="B83" s="1"/>
      <c r="C83" s="1"/>
      <c r="D83" s="1"/>
      <c r="E83" s="2"/>
      <c r="F83" s="1"/>
      <c r="G83" s="1"/>
    </row>
    <row r="84" spans="2:10" s="5" customFormat="1" ht="18" x14ac:dyDescent="0.25">
      <c r="B84" s="1"/>
      <c r="C84" s="1"/>
      <c r="D84" s="1"/>
      <c r="E84" s="2"/>
      <c r="F84" s="1"/>
      <c r="G84" s="1"/>
    </row>
    <row r="85" spans="2:10" s="5" customFormat="1" ht="18" x14ac:dyDescent="0.25">
      <c r="B85" s="1"/>
      <c r="C85" s="1"/>
      <c r="D85" s="1"/>
      <c r="E85" s="2"/>
      <c r="F85" s="1"/>
      <c r="G85" s="1"/>
    </row>
    <row r="86" spans="2:10" ht="18" x14ac:dyDescent="0.25">
      <c r="B86" s="1"/>
      <c r="C86" s="1"/>
      <c r="D86" s="1"/>
      <c r="E86" s="2"/>
      <c r="H86" s="1"/>
      <c r="I86" s="1"/>
      <c r="J86" s="1"/>
    </row>
    <row r="87" spans="2:10" ht="18" x14ac:dyDescent="0.25">
      <c r="B87" s="1"/>
      <c r="C87" s="1"/>
      <c r="D87" s="1"/>
      <c r="E87" s="2"/>
      <c r="H87" s="1"/>
      <c r="I87" s="1"/>
      <c r="J87" s="1"/>
    </row>
    <row r="88" spans="2:10" ht="18" x14ac:dyDescent="0.25">
      <c r="B88" s="1"/>
      <c r="C88" s="1"/>
      <c r="D88" s="1"/>
      <c r="E88" s="2"/>
      <c r="H88" s="1"/>
      <c r="I88" s="1"/>
      <c r="J88" s="1"/>
    </row>
    <row r="89" spans="2:10" ht="18" x14ac:dyDescent="0.25">
      <c r="B89" s="1"/>
      <c r="C89" s="1"/>
      <c r="D89" s="1"/>
      <c r="E89" s="2"/>
      <c r="H89" s="1"/>
      <c r="I89" s="1"/>
      <c r="J89" s="1"/>
    </row>
    <row r="90" spans="2:10" ht="18" x14ac:dyDescent="0.25">
      <c r="B90" s="1"/>
      <c r="C90" s="1"/>
      <c r="D90" s="1"/>
      <c r="E90" s="2"/>
      <c r="H90" s="1"/>
      <c r="I90" s="1"/>
      <c r="J90" s="1"/>
    </row>
    <row r="91" spans="2:10" ht="18" x14ac:dyDescent="0.25">
      <c r="B91" s="1"/>
      <c r="C91" s="1"/>
      <c r="D91" s="1"/>
      <c r="E91" s="2"/>
      <c r="H91" s="1"/>
      <c r="I91" s="1"/>
      <c r="J91" s="1"/>
    </row>
    <row r="92" spans="2:10" ht="18" x14ac:dyDescent="0.25">
      <c r="B92" s="1"/>
      <c r="C92" s="1"/>
      <c r="D92" s="1"/>
      <c r="E92" s="2"/>
      <c r="H92" s="1"/>
      <c r="I92" s="1"/>
      <c r="J92" s="1"/>
    </row>
    <row r="93" spans="2:10" ht="18" x14ac:dyDescent="0.25">
      <c r="B93" s="1"/>
      <c r="C93" s="1"/>
      <c r="D93" s="1"/>
      <c r="E93" s="2"/>
      <c r="H93" s="1"/>
      <c r="I93" s="1"/>
      <c r="J93" s="1"/>
    </row>
    <row r="94" spans="2:10" ht="18" x14ac:dyDescent="0.25">
      <c r="B94" s="1"/>
      <c r="C94" s="1"/>
      <c r="D94" s="1"/>
      <c r="E94" s="2"/>
      <c r="H94" s="1"/>
      <c r="I94" s="1"/>
      <c r="J94" s="1"/>
    </row>
    <row r="95" spans="2:10" ht="18" x14ac:dyDescent="0.25">
      <c r="B95" s="1"/>
      <c r="C95" s="1"/>
      <c r="D95" s="1"/>
      <c r="E95" s="2"/>
      <c r="H95" s="1"/>
      <c r="I95" s="1"/>
      <c r="J95" s="1"/>
    </row>
    <row r="96" spans="2:10" ht="18" x14ac:dyDescent="0.25">
      <c r="B96" s="1"/>
      <c r="C96" s="1"/>
      <c r="D96" s="1"/>
      <c r="E96" s="2"/>
      <c r="H96" s="1"/>
      <c r="I96" s="1"/>
      <c r="J96" s="1"/>
    </row>
    <row r="97" spans="5:5" s="1" customFormat="1" ht="38.25" customHeight="1" x14ac:dyDescent="0.25">
      <c r="E97" s="2"/>
    </row>
    <row r="98" spans="5:5" s="1" customFormat="1" ht="18" x14ac:dyDescent="0.25">
      <c r="E98" s="2"/>
    </row>
    <row r="99" spans="5:5" s="1" customFormat="1" ht="18" x14ac:dyDescent="0.25">
      <c r="E99" s="2"/>
    </row>
    <row r="100" spans="5:5" s="1" customFormat="1" ht="18" x14ac:dyDescent="0.25">
      <c r="E100" s="2"/>
    </row>
    <row r="101" spans="5:5" s="1" customFormat="1" ht="18" x14ac:dyDescent="0.25">
      <c r="E101" s="2"/>
    </row>
    <row r="102" spans="5:5" s="1" customFormat="1" ht="18" x14ac:dyDescent="0.25">
      <c r="E102" s="2"/>
    </row>
    <row r="103" spans="5:5" s="1" customFormat="1" ht="18" x14ac:dyDescent="0.25">
      <c r="E103" s="2"/>
    </row>
    <row r="104" spans="5:5" s="1" customFormat="1" ht="18" x14ac:dyDescent="0.25">
      <c r="E104" s="2"/>
    </row>
    <row r="105" spans="5:5" s="1" customFormat="1" ht="18" x14ac:dyDescent="0.25">
      <c r="E105" s="2"/>
    </row>
    <row r="106" spans="5:5" s="1" customFormat="1" ht="18" x14ac:dyDescent="0.25">
      <c r="E106" s="2"/>
    </row>
    <row r="107" spans="5:5" s="1" customFormat="1" ht="18" x14ac:dyDescent="0.25">
      <c r="E107" s="2"/>
    </row>
    <row r="108" spans="5:5" s="1" customFormat="1" ht="18" x14ac:dyDescent="0.25">
      <c r="E108" s="2"/>
    </row>
    <row r="109" spans="5:5" s="1" customFormat="1" ht="18" x14ac:dyDescent="0.25">
      <c r="E109" s="2"/>
    </row>
    <row r="110" spans="5:5" s="1" customFormat="1" ht="18" x14ac:dyDescent="0.25">
      <c r="E110" s="2"/>
    </row>
    <row r="111" spans="5:5" s="1" customFormat="1" ht="18" x14ac:dyDescent="0.25">
      <c r="E111" s="2"/>
    </row>
    <row r="112" spans="5:5" s="1" customFormat="1" ht="18" x14ac:dyDescent="0.25">
      <c r="E112" s="2"/>
    </row>
    <row r="113" spans="5:5" s="1" customFormat="1" ht="18" x14ac:dyDescent="0.25">
      <c r="E113" s="2"/>
    </row>
    <row r="114" spans="5:5" s="1" customFormat="1" ht="18" x14ac:dyDescent="0.25">
      <c r="E114" s="2"/>
    </row>
    <row r="115" spans="5:5" s="1" customFormat="1" ht="18" x14ac:dyDescent="0.25">
      <c r="E115" s="2"/>
    </row>
    <row r="116" spans="5:5" s="1" customFormat="1" ht="18" x14ac:dyDescent="0.25">
      <c r="E116" s="2"/>
    </row>
    <row r="117" spans="5:5" s="1" customFormat="1" ht="18" x14ac:dyDescent="0.25">
      <c r="E117" s="2"/>
    </row>
    <row r="118" spans="5:5" s="1" customFormat="1" ht="18" x14ac:dyDescent="0.25">
      <c r="E118" s="2"/>
    </row>
    <row r="119" spans="5:5" s="1" customFormat="1" ht="18" x14ac:dyDescent="0.25">
      <c r="E119" s="2"/>
    </row>
    <row r="120" spans="5:5" s="1" customFormat="1" ht="18" x14ac:dyDescent="0.25">
      <c r="E120" s="2"/>
    </row>
    <row r="121" spans="5:5" s="1" customFormat="1" ht="18" x14ac:dyDescent="0.25">
      <c r="E121" s="2"/>
    </row>
    <row r="122" spans="5:5" s="1" customFormat="1" ht="18" x14ac:dyDescent="0.25">
      <c r="E122" s="2"/>
    </row>
    <row r="123" spans="5:5" s="1" customFormat="1" ht="18" x14ac:dyDescent="0.25">
      <c r="E123" s="2"/>
    </row>
    <row r="124" spans="5:5" s="1" customFormat="1" ht="18" x14ac:dyDescent="0.25">
      <c r="E124" s="2"/>
    </row>
    <row r="125" spans="5:5" s="1" customFormat="1" ht="18" x14ac:dyDescent="0.25">
      <c r="E125" s="2"/>
    </row>
    <row r="126" spans="5:5" s="1" customFormat="1" ht="18" x14ac:dyDescent="0.25">
      <c r="E126" s="2"/>
    </row>
    <row r="127" spans="5:5" s="1" customFormat="1" ht="18" x14ac:dyDescent="0.25">
      <c r="E127" s="2"/>
    </row>
    <row r="128" spans="5:5" s="1" customFormat="1" ht="18" x14ac:dyDescent="0.25">
      <c r="E128" s="2"/>
    </row>
    <row r="129" spans="5:5" s="1" customFormat="1" ht="18" x14ac:dyDescent="0.25">
      <c r="E129" s="2"/>
    </row>
    <row r="130" spans="5:5" s="1" customFormat="1" ht="18" x14ac:dyDescent="0.25">
      <c r="E130" s="2"/>
    </row>
    <row r="131" spans="5:5" s="1" customFormat="1" ht="18" x14ac:dyDescent="0.25">
      <c r="E131" s="2"/>
    </row>
    <row r="132" spans="5:5" s="1" customFormat="1" ht="18" x14ac:dyDescent="0.25">
      <c r="E132" s="2"/>
    </row>
    <row r="133" spans="5:5" s="1" customFormat="1" ht="18" x14ac:dyDescent="0.25">
      <c r="E133" s="2"/>
    </row>
    <row r="134" spans="5:5" s="1" customFormat="1" ht="18" x14ac:dyDescent="0.25">
      <c r="E134" s="2"/>
    </row>
    <row r="135" spans="5:5" s="1" customFormat="1" ht="18" x14ac:dyDescent="0.25">
      <c r="E135" s="2"/>
    </row>
    <row r="136" spans="5:5" s="1" customFormat="1" ht="18" x14ac:dyDescent="0.25">
      <c r="E136" s="2"/>
    </row>
    <row r="137" spans="5:5" s="1" customFormat="1" ht="18" x14ac:dyDescent="0.25">
      <c r="E137" s="2"/>
    </row>
    <row r="138" spans="5:5" s="1" customFormat="1" ht="18" x14ac:dyDescent="0.25">
      <c r="E138" s="2"/>
    </row>
    <row r="139" spans="5:5" s="1" customFormat="1" ht="18" x14ac:dyDescent="0.25">
      <c r="E139" s="2"/>
    </row>
    <row r="140" spans="5:5" s="1" customFormat="1" ht="18" x14ac:dyDescent="0.25">
      <c r="E140" s="2"/>
    </row>
    <row r="141" spans="5:5" s="1" customFormat="1" ht="18" x14ac:dyDescent="0.25">
      <c r="E141" s="2"/>
    </row>
    <row r="142" spans="5:5" s="1" customFormat="1" ht="18" x14ac:dyDescent="0.25">
      <c r="E142" s="2"/>
    </row>
    <row r="143" spans="5:5" s="1" customFormat="1" ht="18" x14ac:dyDescent="0.25">
      <c r="E143" s="2"/>
    </row>
    <row r="144" spans="5:5" s="1" customFormat="1" ht="18" x14ac:dyDescent="0.25">
      <c r="E144" s="2"/>
    </row>
    <row r="145" spans="5:5" s="1" customFormat="1" ht="18" x14ac:dyDescent="0.25">
      <c r="E145" s="2"/>
    </row>
    <row r="146" spans="5:5" s="1" customFormat="1" ht="18" x14ac:dyDescent="0.25">
      <c r="E146" s="2"/>
    </row>
    <row r="147" spans="5:5" s="1" customFormat="1" ht="18" x14ac:dyDescent="0.25">
      <c r="E147" s="2"/>
    </row>
    <row r="148" spans="5:5" s="1" customFormat="1" ht="18" x14ac:dyDescent="0.25">
      <c r="E148" s="2"/>
    </row>
    <row r="149" spans="5:5" s="1" customFormat="1" ht="18" x14ac:dyDescent="0.25">
      <c r="E149" s="2"/>
    </row>
    <row r="150" spans="5:5" s="1" customFormat="1" ht="18" x14ac:dyDescent="0.25">
      <c r="E150" s="2"/>
    </row>
    <row r="151" spans="5:5" s="1" customFormat="1" ht="18" x14ac:dyDescent="0.25">
      <c r="E151" s="2"/>
    </row>
    <row r="152" spans="5:5" s="1" customFormat="1" ht="18" x14ac:dyDescent="0.25">
      <c r="E152" s="2"/>
    </row>
    <row r="153" spans="5:5" s="1" customFormat="1" ht="18" x14ac:dyDescent="0.25">
      <c r="E153" s="2"/>
    </row>
    <row r="154" spans="5:5" s="1" customFormat="1" ht="18" x14ac:dyDescent="0.25">
      <c r="E154" s="2"/>
    </row>
    <row r="155" spans="5:5" s="1" customFormat="1" ht="18" x14ac:dyDescent="0.25">
      <c r="E155" s="2"/>
    </row>
    <row r="156" spans="5:5" s="1" customFormat="1" ht="18" x14ac:dyDescent="0.25">
      <c r="E156" s="2"/>
    </row>
    <row r="157" spans="5:5" s="1" customFormat="1" ht="18" x14ac:dyDescent="0.25">
      <c r="E157" s="2"/>
    </row>
    <row r="158" spans="5:5" s="1" customFormat="1" ht="18" x14ac:dyDescent="0.25">
      <c r="E158" s="2"/>
    </row>
    <row r="159" spans="5:5" s="1" customFormat="1" ht="18" x14ac:dyDescent="0.25">
      <c r="E159" s="2"/>
    </row>
    <row r="160" spans="5:5" s="1" customFormat="1" ht="18" x14ac:dyDescent="0.25">
      <c r="E160" s="2"/>
    </row>
    <row r="161" spans="5:5" s="1" customFormat="1" ht="18" x14ac:dyDescent="0.25">
      <c r="E161" s="2"/>
    </row>
    <row r="162" spans="5:5" s="1" customFormat="1" ht="18" x14ac:dyDescent="0.25">
      <c r="E162" s="2"/>
    </row>
    <row r="163" spans="5:5" s="1" customFormat="1" ht="18" x14ac:dyDescent="0.25">
      <c r="E163" s="2"/>
    </row>
    <row r="164" spans="5:5" s="1" customFormat="1" ht="18" x14ac:dyDescent="0.25">
      <c r="E164" s="2"/>
    </row>
    <row r="165" spans="5:5" s="1" customFormat="1" ht="18" x14ac:dyDescent="0.25">
      <c r="E165" s="2"/>
    </row>
    <row r="166" spans="5:5" s="1" customFormat="1" ht="18" x14ac:dyDescent="0.25">
      <c r="E166" s="2"/>
    </row>
    <row r="167" spans="5:5" s="1" customFormat="1" ht="18" x14ac:dyDescent="0.25">
      <c r="E167" s="2"/>
    </row>
    <row r="168" spans="5:5" s="1" customFormat="1" ht="18" x14ac:dyDescent="0.25">
      <c r="E168" s="2"/>
    </row>
    <row r="169" spans="5:5" s="1" customFormat="1" ht="18" x14ac:dyDescent="0.25">
      <c r="E169" s="2"/>
    </row>
    <row r="170" spans="5:5" s="1" customFormat="1" ht="18" x14ac:dyDescent="0.25">
      <c r="E170" s="2"/>
    </row>
    <row r="171" spans="5:5" s="1" customFormat="1" ht="18" x14ac:dyDescent="0.25">
      <c r="E171" s="2"/>
    </row>
    <row r="172" spans="5:5" s="1" customFormat="1" ht="18" x14ac:dyDescent="0.25">
      <c r="E172" s="2"/>
    </row>
    <row r="173" spans="5:5" s="1" customFormat="1" ht="18" x14ac:dyDescent="0.25">
      <c r="E173" s="2"/>
    </row>
    <row r="174" spans="5:5" s="1" customFormat="1" ht="18" x14ac:dyDescent="0.25">
      <c r="E174" s="2"/>
    </row>
    <row r="175" spans="5:5" s="1" customFormat="1" ht="18" x14ac:dyDescent="0.25">
      <c r="E175" s="2"/>
    </row>
    <row r="176" spans="5:5" s="1" customFormat="1" ht="18" x14ac:dyDescent="0.25">
      <c r="E176" s="2"/>
    </row>
    <row r="177" spans="2:10" ht="18" x14ac:dyDescent="0.25">
      <c r="B177" s="1"/>
      <c r="C177" s="1"/>
      <c r="D177" s="1"/>
      <c r="E177" s="2"/>
      <c r="H177" s="1"/>
      <c r="I177" s="1"/>
      <c r="J177" s="1"/>
    </row>
    <row r="178" spans="2:10" x14ac:dyDescent="0.25">
      <c r="C178" s="1"/>
      <c r="D178" s="1"/>
      <c r="E178" s="4"/>
      <c r="F178" s="4"/>
      <c r="G178" s="4"/>
      <c r="H178" s="1"/>
      <c r="I178" s="1"/>
      <c r="J178" s="1"/>
    </row>
    <row r="179" spans="2:10" x14ac:dyDescent="0.25">
      <c r="C179" s="1"/>
      <c r="D179" s="1"/>
      <c r="E179" s="4"/>
      <c r="F179" s="4"/>
      <c r="G179" s="4"/>
      <c r="H179" s="1"/>
      <c r="I179" s="1"/>
      <c r="J179" s="1"/>
    </row>
    <row r="180" spans="2:10" x14ac:dyDescent="0.25">
      <c r="C180" s="1"/>
      <c r="D180" s="1"/>
      <c r="E180" s="4"/>
      <c r="F180" s="4"/>
      <c r="G180" s="4"/>
      <c r="H180" s="1"/>
      <c r="I180" s="1"/>
      <c r="J180" s="1"/>
    </row>
    <row r="181" spans="2:10" x14ac:dyDescent="0.25">
      <c r="C181" s="1"/>
      <c r="D181" s="1"/>
      <c r="E181" s="4"/>
      <c r="F181" s="4"/>
      <c r="G181" s="4"/>
      <c r="H181" s="1"/>
      <c r="I181" s="1"/>
      <c r="J181" s="1"/>
    </row>
    <row r="182" spans="2:10" x14ac:dyDescent="0.25">
      <c r="C182" s="1"/>
      <c r="D182" s="1"/>
      <c r="E182" s="4"/>
      <c r="F182" s="4"/>
      <c r="G182" s="4"/>
      <c r="H182" s="1"/>
      <c r="I182" s="1"/>
      <c r="J182" s="1"/>
    </row>
    <row r="183" spans="2:10" x14ac:dyDescent="0.25">
      <c r="J183" s="1"/>
    </row>
    <row r="184" spans="2:10" x14ac:dyDescent="0.25">
      <c r="J184" s="1"/>
    </row>
  </sheetData>
  <sheetProtection deleteRows="0"/>
  <mergeCells count="28">
    <mergeCell ref="B4:D4"/>
    <mergeCell ref="E4:K4"/>
    <mergeCell ref="A1:D1"/>
    <mergeCell ref="A2:K2"/>
    <mergeCell ref="C3:I3"/>
    <mergeCell ref="B5:D5"/>
    <mergeCell ref="E5:K5"/>
    <mergeCell ref="E6:H6"/>
    <mergeCell ref="I6:J6"/>
    <mergeCell ref="I8:J8"/>
    <mergeCell ref="I9:J9"/>
    <mergeCell ref="G10:H10"/>
    <mergeCell ref="K8:K12"/>
    <mergeCell ref="A13:A14"/>
    <mergeCell ref="B13:B14"/>
    <mergeCell ref="C13:C14"/>
    <mergeCell ref="D13:G13"/>
    <mergeCell ref="H13:H14"/>
    <mergeCell ref="K13:K14"/>
    <mergeCell ref="I13:I14"/>
    <mergeCell ref="J13:J14"/>
    <mergeCell ref="H22:I22"/>
    <mergeCell ref="J22:K27"/>
    <mergeCell ref="H23:I23"/>
    <mergeCell ref="H24:I24"/>
    <mergeCell ref="H25:I25"/>
    <mergeCell ref="H26:I26"/>
    <mergeCell ref="H27:I27"/>
  </mergeCells>
  <pageMargins left="0.19685039370078741" right="0.19685039370078741" top="0.55118110236220474" bottom="0.31496062992125984" header="0.35433070866141736" footer="0.23622047244094491"/>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pageSetUpPr fitToPage="1"/>
  </sheetPr>
  <dimension ref="A1:K185"/>
  <sheetViews>
    <sheetView topLeftCell="A2" zoomScaleNormal="100" workbookViewId="0">
      <selection activeCell="H21" sqref="H21"/>
    </sheetView>
  </sheetViews>
  <sheetFormatPr defaultRowHeight="15.75" x14ac:dyDescent="0.25"/>
  <cols>
    <col min="1" max="1" width="5" style="1" customWidth="1"/>
    <col min="2" max="2" width="10.375" style="4" customWidth="1"/>
    <col min="3" max="3" width="8" style="4" customWidth="1"/>
    <col min="4" max="4" width="5.75" style="4" customWidth="1"/>
    <col min="5" max="5" width="6.625" style="1" customWidth="1"/>
    <col min="6" max="6" width="7.125" style="1" customWidth="1"/>
    <col min="7" max="7" width="7" style="1" customWidth="1"/>
    <col min="8" max="8" width="7.875" style="4" customWidth="1"/>
    <col min="9" max="9" width="8" style="4" customWidth="1"/>
    <col min="10" max="10" width="12.875" style="3" customWidth="1"/>
    <col min="11" max="11" width="14.875" style="1" bestFit="1" customWidth="1"/>
    <col min="12" max="16384" width="9" style="1"/>
  </cols>
  <sheetData>
    <row r="1" spans="1:11" ht="18" customHeight="1" x14ac:dyDescent="0.3">
      <c r="A1" s="258" t="s">
        <v>36</v>
      </c>
      <c r="B1" s="258"/>
      <c r="C1" s="258"/>
      <c r="D1" s="258"/>
      <c r="E1" s="44"/>
      <c r="F1" s="44"/>
      <c r="G1" s="44"/>
      <c r="H1" s="44"/>
      <c r="I1" s="44"/>
      <c r="J1" s="98" t="s">
        <v>35</v>
      </c>
      <c r="K1" s="99" t="s">
        <v>128</v>
      </c>
    </row>
    <row r="2" spans="1:11" ht="30" customHeight="1" thickBot="1" x14ac:dyDescent="0.3">
      <c r="A2" s="354" t="s">
        <v>52</v>
      </c>
      <c r="B2" s="355"/>
      <c r="C2" s="355"/>
      <c r="D2" s="355"/>
      <c r="E2" s="355"/>
      <c r="F2" s="355"/>
      <c r="G2" s="355"/>
      <c r="H2" s="355"/>
      <c r="I2" s="355"/>
      <c r="J2" s="355"/>
      <c r="K2" s="355"/>
    </row>
    <row r="3" spans="1:11" s="22" customFormat="1" ht="20.25" customHeight="1" thickBot="1" x14ac:dyDescent="0.35">
      <c r="A3" s="27">
        <v>1</v>
      </c>
      <c r="B3" s="43" t="s">
        <v>34</v>
      </c>
      <c r="C3" s="261"/>
      <c r="D3" s="262"/>
      <c r="E3" s="262"/>
      <c r="F3" s="262"/>
      <c r="G3" s="262"/>
      <c r="H3" s="262"/>
      <c r="I3" s="263"/>
      <c r="J3" s="42" t="s">
        <v>33</v>
      </c>
      <c r="K3" s="57" t="s">
        <v>42</v>
      </c>
    </row>
    <row r="4" spans="1:11" s="40" customFormat="1" ht="33.75" customHeight="1" thickBot="1" x14ac:dyDescent="0.3">
      <c r="A4" s="41">
        <v>2</v>
      </c>
      <c r="B4" s="272" t="s">
        <v>32</v>
      </c>
      <c r="C4" s="272"/>
      <c r="D4" s="272"/>
      <c r="E4" s="264" t="s">
        <v>43</v>
      </c>
      <c r="F4" s="265"/>
      <c r="G4" s="265"/>
      <c r="H4" s="265"/>
      <c r="I4" s="265"/>
      <c r="J4" s="265"/>
      <c r="K4" s="266"/>
    </row>
    <row r="5" spans="1:11" s="40" customFormat="1" ht="33" customHeight="1" thickBot="1" x14ac:dyDescent="0.3">
      <c r="A5" s="41">
        <v>3</v>
      </c>
      <c r="B5" s="272" t="s">
        <v>31</v>
      </c>
      <c r="C5" s="272"/>
      <c r="D5" s="273"/>
      <c r="E5" s="264"/>
      <c r="F5" s="265"/>
      <c r="G5" s="265"/>
      <c r="H5" s="265"/>
      <c r="I5" s="265"/>
      <c r="J5" s="265"/>
      <c r="K5" s="266"/>
    </row>
    <row r="6" spans="1:11" s="22" customFormat="1" ht="18" customHeight="1" thickBot="1" x14ac:dyDescent="0.3">
      <c r="A6" s="27">
        <v>4</v>
      </c>
      <c r="B6" s="26" t="s">
        <v>30</v>
      </c>
      <c r="C6" s="25"/>
      <c r="D6" s="27"/>
      <c r="E6" s="267">
        <v>25903</v>
      </c>
      <c r="F6" s="268"/>
      <c r="G6" s="268"/>
      <c r="H6" s="269"/>
      <c r="I6" s="342"/>
      <c r="J6" s="343"/>
      <c r="K6" s="138"/>
    </row>
    <row r="7" spans="1:11" s="22" customFormat="1" ht="18" customHeight="1" thickBot="1" x14ac:dyDescent="0.35">
      <c r="A7" s="27">
        <v>5</v>
      </c>
      <c r="B7" s="26" t="s">
        <v>29</v>
      </c>
      <c r="C7" s="25"/>
      <c r="D7" s="25"/>
      <c r="E7" s="39">
        <v>34</v>
      </c>
      <c r="F7" s="38" t="s">
        <v>28</v>
      </c>
      <c r="G7" s="37"/>
      <c r="H7" s="36">
        <v>6</v>
      </c>
      <c r="I7" s="35" t="s">
        <v>27</v>
      </c>
      <c r="J7" s="34" t="s">
        <v>26</v>
      </c>
      <c r="K7" s="220">
        <f>(E7)+(IF(H7=0,0,IF(H7&lt;7,1/2,1)))</f>
        <v>34.5</v>
      </c>
    </row>
    <row r="8" spans="1:11" s="22" customFormat="1" ht="18" customHeight="1" thickBot="1" x14ac:dyDescent="0.3">
      <c r="A8" s="27">
        <v>6</v>
      </c>
      <c r="B8" s="26" t="s">
        <v>94</v>
      </c>
      <c r="C8" s="25"/>
      <c r="D8" s="25"/>
      <c r="E8" s="28"/>
      <c r="H8" s="33"/>
      <c r="I8" s="351">
        <v>45323</v>
      </c>
      <c r="J8" s="352"/>
      <c r="K8" s="309" t="str">
        <f>IF(AND(F10&gt;=2,F10&lt;5),"Trong khung NHTT và được hỗ trợ kinh phí",IF(F10&lt;2,"Trong khung NHTT nhưng không được hỗ trợ kinh phí",IF(AND(F10=5,I10=0),"Trong khung NHTT và được hỗ trợ kinh phí",IF(AND(F10&gt;=5,10&gt;=1),"Chưa đủ tuổi NHTT"))))</f>
        <v>Trong khung NHTT và được hỗ trợ kinh phí</v>
      </c>
    </row>
    <row r="9" spans="1:11" s="22" customFormat="1" ht="18" customHeight="1" x14ac:dyDescent="0.25">
      <c r="A9" s="27">
        <v>7</v>
      </c>
      <c r="B9" s="26" t="s">
        <v>95</v>
      </c>
      <c r="C9" s="25"/>
      <c r="D9" s="25"/>
      <c r="H9" s="25"/>
      <c r="I9" s="353">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46997</v>
      </c>
      <c r="J9" s="353"/>
      <c r="K9" s="309"/>
    </row>
    <row r="10" spans="1:11" s="22" customFormat="1" ht="18" customHeight="1" x14ac:dyDescent="0.25">
      <c r="A10" s="27">
        <v>8</v>
      </c>
      <c r="B10" s="32" t="s">
        <v>25</v>
      </c>
      <c r="C10" s="25"/>
      <c r="D10" s="25"/>
      <c r="F10" s="145">
        <f>DATEDIF(I8,I9,"y")</f>
        <v>4</v>
      </c>
      <c r="G10" s="341" t="s">
        <v>65</v>
      </c>
      <c r="H10" s="341"/>
      <c r="I10" s="209">
        <f>DATEDIF(I8,I9,"ym")</f>
        <v>7</v>
      </c>
      <c r="J10" s="210" t="s">
        <v>64</v>
      </c>
      <c r="K10" s="309"/>
    </row>
    <row r="11" spans="1:11" s="22" customFormat="1" ht="19.5" customHeight="1" thickBot="1" x14ac:dyDescent="0.3">
      <c r="A11" s="27">
        <v>9</v>
      </c>
      <c r="B11" s="26" t="s">
        <v>24</v>
      </c>
      <c r="C11" s="25"/>
      <c r="D11" s="25"/>
      <c r="F11" s="144">
        <f>(F10*3)+(IF(I10=0,0,IF(I10&lt;7,1.5,3)))</f>
        <v>15</v>
      </c>
      <c r="G11" s="31"/>
      <c r="H11" s="25"/>
      <c r="I11" s="30"/>
      <c r="J11" s="29"/>
      <c r="K11" s="309"/>
    </row>
    <row r="12" spans="1:11" s="22" customFormat="1" ht="18" customHeight="1" thickBot="1" x14ac:dyDescent="0.3">
      <c r="A12" s="27">
        <v>10</v>
      </c>
      <c r="B12" s="26" t="s">
        <v>23</v>
      </c>
      <c r="C12" s="25"/>
      <c r="D12" s="25"/>
      <c r="F12" s="28"/>
      <c r="H12" s="25"/>
      <c r="I12" s="286">
        <f>K7-20</f>
        <v>14.5</v>
      </c>
      <c r="J12" s="287"/>
      <c r="K12" s="309"/>
    </row>
    <row r="13" spans="1:11" s="22" customFormat="1" ht="18" customHeight="1" x14ac:dyDescent="0.25">
      <c r="A13" s="27">
        <v>11</v>
      </c>
      <c r="B13" s="26" t="s">
        <v>22</v>
      </c>
      <c r="C13" s="25"/>
      <c r="D13" s="25"/>
      <c r="H13" s="25"/>
      <c r="I13" s="25"/>
      <c r="J13" s="24"/>
      <c r="K13" s="23"/>
    </row>
    <row r="14" spans="1:11" ht="19.5" customHeight="1" x14ac:dyDescent="0.25">
      <c r="A14" s="254" t="s">
        <v>21</v>
      </c>
      <c r="B14" s="254" t="s">
        <v>20</v>
      </c>
      <c r="C14" s="254" t="s">
        <v>19</v>
      </c>
      <c r="D14" s="254" t="s">
        <v>18</v>
      </c>
      <c r="E14" s="254"/>
      <c r="F14" s="254"/>
      <c r="G14" s="254"/>
      <c r="H14" s="254" t="s">
        <v>17</v>
      </c>
      <c r="I14" s="254" t="s">
        <v>16</v>
      </c>
      <c r="J14" s="288" t="s">
        <v>15</v>
      </c>
      <c r="K14" s="254" t="s">
        <v>14</v>
      </c>
    </row>
    <row r="15" spans="1:11" ht="44.25" customHeight="1" x14ac:dyDescent="0.25">
      <c r="A15" s="254"/>
      <c r="B15" s="254"/>
      <c r="C15" s="254"/>
      <c r="D15" s="20" t="s">
        <v>13</v>
      </c>
      <c r="E15" s="21" t="s">
        <v>12</v>
      </c>
      <c r="F15" s="20" t="s">
        <v>11</v>
      </c>
      <c r="G15" s="20" t="s">
        <v>10</v>
      </c>
      <c r="H15" s="254"/>
      <c r="I15" s="254"/>
      <c r="J15" s="288"/>
      <c r="K15" s="254"/>
    </row>
    <row r="16" spans="1:11" ht="18" customHeight="1" x14ac:dyDescent="0.3">
      <c r="A16" s="69"/>
      <c r="B16" s="123"/>
      <c r="C16" s="124"/>
      <c r="D16" s="70"/>
      <c r="E16" s="71"/>
      <c r="F16" s="72"/>
      <c r="G16" s="72"/>
      <c r="H16" s="73">
        <f>(YEAR(I8)-YEAR(B16))*12+(MONTH(I8)-MONTH(B16))</f>
        <v>1489</v>
      </c>
      <c r="I16" s="125" t="str">
        <f t="shared" ref="I16:I20" si="0">IF(B16&gt;=DATE(2023,7,1),"1800",IF(B16&gt;=DATE(2019,7,1),"1490",IF(B16&gt;=DATE(2018,7,1),"1390",IF(B16&gt;=DATE(2017,7,1),"1300",IF(B16&gt;=DATE(2016,5,1),"1210","1150")))))</f>
        <v>1150</v>
      </c>
      <c r="J16" s="75">
        <f t="shared" ref="J16:J20" si="1">((C16+D16+E16+(F16*C16)+((C16+D16+(F16*C16))*G16)))*I16</f>
        <v>0</v>
      </c>
      <c r="K16" s="75">
        <f t="shared" ref="K16:K20" si="2">ROUND(H16*J16,0)</f>
        <v>0</v>
      </c>
    </row>
    <row r="17" spans="1:11" ht="18" customHeight="1" x14ac:dyDescent="0.3">
      <c r="A17" s="76"/>
      <c r="B17" s="126"/>
      <c r="C17" s="127"/>
      <c r="D17" s="78"/>
      <c r="E17" s="79"/>
      <c r="F17" s="80"/>
      <c r="G17" s="80"/>
      <c r="H17" s="128">
        <f>(YEAR(B16)-YEAR(B17))*12+(MONTH(B16)-MONTH(B17))</f>
        <v>0</v>
      </c>
      <c r="I17" s="129" t="str">
        <f t="shared" si="0"/>
        <v>1150</v>
      </c>
      <c r="J17" s="83">
        <f t="shared" si="1"/>
        <v>0</v>
      </c>
      <c r="K17" s="83">
        <f t="shared" si="2"/>
        <v>0</v>
      </c>
    </row>
    <row r="18" spans="1:11" ht="18" customHeight="1" x14ac:dyDescent="0.3">
      <c r="A18" s="76"/>
      <c r="B18" s="126"/>
      <c r="C18" s="127"/>
      <c r="D18" s="78"/>
      <c r="E18" s="79"/>
      <c r="F18" s="80"/>
      <c r="G18" s="80"/>
      <c r="H18" s="128">
        <f>(YEAR(B17)-YEAR(B18))*12+(MONTH(B17)-MONTH(B18))</f>
        <v>0</v>
      </c>
      <c r="I18" s="129" t="str">
        <f t="shared" si="0"/>
        <v>1150</v>
      </c>
      <c r="J18" s="83">
        <f t="shared" si="1"/>
        <v>0</v>
      </c>
      <c r="K18" s="83">
        <f t="shared" si="2"/>
        <v>0</v>
      </c>
    </row>
    <row r="19" spans="1:11" ht="18" customHeight="1" x14ac:dyDescent="0.3">
      <c r="A19" s="76"/>
      <c r="B19" s="126"/>
      <c r="C19" s="127"/>
      <c r="D19" s="78"/>
      <c r="E19" s="79"/>
      <c r="F19" s="80"/>
      <c r="G19" s="80"/>
      <c r="H19" s="128">
        <f>(YEAR(B18)-YEAR(B19))*12+(MONTH(B18)-MONTH(B19))</f>
        <v>0</v>
      </c>
      <c r="I19" s="129" t="str">
        <f t="shared" si="0"/>
        <v>1150</v>
      </c>
      <c r="J19" s="83">
        <f t="shared" si="1"/>
        <v>0</v>
      </c>
      <c r="K19" s="83">
        <f t="shared" si="2"/>
        <v>0</v>
      </c>
    </row>
    <row r="20" spans="1:11" ht="18" customHeight="1" x14ac:dyDescent="0.3">
      <c r="A20" s="76"/>
      <c r="B20" s="126"/>
      <c r="C20" s="127"/>
      <c r="D20" s="78"/>
      <c r="E20" s="79"/>
      <c r="F20" s="80"/>
      <c r="G20" s="80"/>
      <c r="H20" s="128">
        <f>(YEAR(B19)-YEAR(B20))*12+(MONTH(B19)-MONTH(B20))</f>
        <v>0</v>
      </c>
      <c r="I20" s="129" t="str">
        <f t="shared" si="0"/>
        <v>1150</v>
      </c>
      <c r="J20" s="83">
        <f t="shared" si="1"/>
        <v>0</v>
      </c>
      <c r="K20" s="83">
        <f t="shared" si="2"/>
        <v>0</v>
      </c>
    </row>
    <row r="21" spans="1:11" ht="18" customHeight="1" x14ac:dyDescent="0.3">
      <c r="A21" s="84"/>
      <c r="B21" s="130"/>
      <c r="C21" s="131"/>
      <c r="D21" s="86"/>
      <c r="E21" s="87"/>
      <c r="F21" s="88"/>
      <c r="G21" s="88"/>
      <c r="H21" s="132"/>
      <c r="I21" s="133"/>
      <c r="J21" s="91"/>
      <c r="K21" s="83"/>
    </row>
    <row r="22" spans="1:11" ht="25.5" customHeight="1" x14ac:dyDescent="0.3">
      <c r="A22" s="18"/>
      <c r="B22" s="19" t="s">
        <v>9</v>
      </c>
      <c r="C22" s="17"/>
      <c r="D22" s="17"/>
      <c r="E22" s="18"/>
      <c r="F22" s="17"/>
      <c r="G22" s="17"/>
      <c r="H22" s="50">
        <f>SUM(H16:H21)</f>
        <v>1489</v>
      </c>
      <c r="I22" s="16"/>
      <c r="J22" s="134"/>
      <c r="K22" s="135">
        <f>SUM(K16:K21)</f>
        <v>0</v>
      </c>
    </row>
    <row r="23" spans="1:11" ht="17.25" customHeight="1" x14ac:dyDescent="0.25">
      <c r="A23" s="7"/>
      <c r="B23" s="14" t="s">
        <v>8</v>
      </c>
      <c r="C23" s="8"/>
      <c r="D23" s="8"/>
      <c r="E23" s="7"/>
      <c r="F23" s="7"/>
      <c r="G23" s="7"/>
      <c r="H23" s="332">
        <f>J16</f>
        <v>0</v>
      </c>
      <c r="I23" s="332"/>
      <c r="J23" s="274" t="s">
        <v>46</v>
      </c>
      <c r="K23" s="333"/>
    </row>
    <row r="24" spans="1:11" ht="18.75" customHeight="1" x14ac:dyDescent="0.25">
      <c r="A24" s="7"/>
      <c r="B24" s="14" t="s">
        <v>53</v>
      </c>
      <c r="C24" s="8"/>
      <c r="D24" s="8"/>
      <c r="E24" s="7"/>
      <c r="F24" s="7"/>
      <c r="G24" s="7"/>
      <c r="H24" s="332">
        <f>ROUND(K22/H22,0)</f>
        <v>0</v>
      </c>
      <c r="I24" s="332"/>
      <c r="J24" s="334"/>
      <c r="K24" s="335"/>
    </row>
    <row r="25" spans="1:11" ht="21.75" customHeight="1" x14ac:dyDescent="0.3">
      <c r="A25" s="10" t="s">
        <v>6</v>
      </c>
      <c r="B25" s="13" t="s">
        <v>5</v>
      </c>
      <c r="C25" s="12"/>
      <c r="D25" s="12"/>
      <c r="E25" s="11"/>
      <c r="F25" s="7"/>
      <c r="G25" s="7"/>
      <c r="H25" s="332">
        <f>SUM(H26:H27)</f>
        <v>0</v>
      </c>
      <c r="I25" s="332"/>
      <c r="J25" s="334"/>
      <c r="K25" s="335"/>
    </row>
    <row r="26" spans="1:11" ht="21.95" customHeight="1" x14ac:dyDescent="0.25">
      <c r="A26" s="10">
        <v>1</v>
      </c>
      <c r="B26" s="9" t="s">
        <v>37</v>
      </c>
      <c r="C26" s="8"/>
      <c r="D26" s="8"/>
      <c r="E26" s="7"/>
      <c r="F26" s="7"/>
      <c r="G26" s="7"/>
      <c r="H26" s="338">
        <f>H23*3</f>
        <v>0</v>
      </c>
      <c r="I26" s="338"/>
      <c r="J26" s="334"/>
      <c r="K26" s="335"/>
    </row>
    <row r="27" spans="1:11" ht="39" customHeight="1" x14ac:dyDescent="0.25">
      <c r="A27" s="10">
        <v>2</v>
      </c>
      <c r="B27" s="348" t="s">
        <v>55</v>
      </c>
      <c r="C27" s="349"/>
      <c r="D27" s="349"/>
      <c r="E27" s="349"/>
      <c r="F27" s="349"/>
      <c r="G27" s="350"/>
      <c r="H27" s="338">
        <f>ROUND(H24*0.5*K7,0)</f>
        <v>0</v>
      </c>
      <c r="I27" s="338"/>
      <c r="J27" s="334"/>
      <c r="K27" s="335"/>
    </row>
    <row r="28" spans="1:11" s="96" customFormat="1" ht="21.95" customHeight="1" x14ac:dyDescent="0.3">
      <c r="A28" s="92"/>
      <c r="B28" s="93" t="s">
        <v>0</v>
      </c>
      <c r="C28" s="94"/>
      <c r="D28" s="94"/>
      <c r="E28" s="95"/>
      <c r="F28" s="95"/>
      <c r="G28" s="95"/>
      <c r="H28" s="339">
        <f>H27+H26</f>
        <v>0</v>
      </c>
      <c r="I28" s="339"/>
      <c r="J28" s="336"/>
      <c r="K28" s="337"/>
    </row>
    <row r="29" spans="1:11" ht="18" x14ac:dyDescent="0.25">
      <c r="B29" s="1"/>
      <c r="C29" s="1"/>
      <c r="D29" s="1"/>
      <c r="H29" s="2"/>
      <c r="I29" s="1"/>
      <c r="J29" s="1"/>
    </row>
    <row r="30" spans="1:11" ht="18" x14ac:dyDescent="0.25">
      <c r="B30" s="1"/>
      <c r="C30" s="1"/>
      <c r="D30" s="1"/>
      <c r="H30" s="2"/>
      <c r="I30" s="1"/>
      <c r="J30" s="1"/>
    </row>
    <row r="31" spans="1:11" ht="18" x14ac:dyDescent="0.25">
      <c r="B31" s="1"/>
      <c r="C31" s="1"/>
      <c r="D31" s="1"/>
      <c r="H31" s="2"/>
      <c r="I31" s="1"/>
      <c r="J31" s="1"/>
    </row>
    <row r="32" spans="1:11" ht="18" x14ac:dyDescent="0.25">
      <c r="B32" s="1"/>
      <c r="C32" s="1"/>
      <c r="D32" s="1"/>
      <c r="H32" s="2"/>
      <c r="I32" s="1"/>
      <c r="J32" s="1"/>
    </row>
    <row r="33" spans="2:10" ht="18" x14ac:dyDescent="0.25">
      <c r="B33" s="1"/>
      <c r="C33" s="1"/>
      <c r="D33" s="1"/>
      <c r="H33" s="2"/>
      <c r="I33" s="1"/>
      <c r="J33" s="1"/>
    </row>
    <row r="34" spans="2:10" ht="18" x14ac:dyDescent="0.25">
      <c r="B34" s="1"/>
      <c r="C34" s="1"/>
      <c r="D34" s="1"/>
      <c r="H34" s="2"/>
      <c r="I34" s="1"/>
      <c r="J34" s="1"/>
    </row>
    <row r="35" spans="2:10" ht="18" x14ac:dyDescent="0.25">
      <c r="B35" s="1"/>
      <c r="C35" s="1"/>
      <c r="D35" s="1"/>
      <c r="H35" s="2"/>
      <c r="I35" s="1"/>
      <c r="J35" s="1"/>
    </row>
    <row r="36" spans="2:10" ht="18" x14ac:dyDescent="0.25">
      <c r="B36" s="1"/>
      <c r="C36" s="1"/>
      <c r="D36" s="1"/>
      <c r="H36" s="2"/>
      <c r="I36" s="1"/>
      <c r="J36" s="1"/>
    </row>
    <row r="37" spans="2:10" ht="18" x14ac:dyDescent="0.25">
      <c r="B37" s="1"/>
      <c r="C37" s="1"/>
      <c r="D37" s="1"/>
      <c r="H37" s="2"/>
      <c r="I37" s="1"/>
      <c r="J37" s="1"/>
    </row>
    <row r="38" spans="2:10" ht="18" x14ac:dyDescent="0.25">
      <c r="B38" s="1"/>
      <c r="C38" s="1"/>
      <c r="D38" s="1"/>
      <c r="H38" s="2"/>
      <c r="I38" s="1"/>
      <c r="J38" s="1"/>
    </row>
    <row r="39" spans="2:10" ht="18" x14ac:dyDescent="0.25">
      <c r="B39" s="1"/>
      <c r="C39" s="1"/>
      <c r="D39" s="1"/>
      <c r="H39" s="2"/>
      <c r="I39" s="1"/>
      <c r="J39" s="1"/>
    </row>
    <row r="40" spans="2:10" ht="18" x14ac:dyDescent="0.25">
      <c r="B40" s="1"/>
      <c r="C40" s="1"/>
      <c r="D40" s="1"/>
      <c r="H40" s="2"/>
      <c r="I40" s="1"/>
      <c r="J40" s="1"/>
    </row>
    <row r="41" spans="2:10" ht="18" x14ac:dyDescent="0.25">
      <c r="B41" s="1"/>
      <c r="C41" s="1"/>
      <c r="D41" s="1"/>
      <c r="H41" s="2"/>
      <c r="I41" s="1"/>
      <c r="J41" s="1"/>
    </row>
    <row r="42" spans="2:10" ht="18" x14ac:dyDescent="0.25">
      <c r="B42" s="1"/>
      <c r="C42" s="1"/>
      <c r="D42" s="1"/>
      <c r="H42" s="2"/>
      <c r="I42" s="1"/>
      <c r="J42" s="1"/>
    </row>
    <row r="43" spans="2:10" ht="18" x14ac:dyDescent="0.25">
      <c r="B43" s="1"/>
      <c r="C43" s="1"/>
      <c r="D43" s="1"/>
      <c r="H43" s="2"/>
      <c r="I43" s="1"/>
      <c r="J43" s="1"/>
    </row>
    <row r="44" spans="2:10" ht="18" x14ac:dyDescent="0.25">
      <c r="B44" s="1"/>
      <c r="C44" s="1"/>
      <c r="D44" s="1"/>
      <c r="H44" s="2"/>
      <c r="I44" s="1"/>
      <c r="J44" s="1"/>
    </row>
    <row r="45" spans="2:10" ht="18" x14ac:dyDescent="0.25">
      <c r="B45" s="1"/>
      <c r="C45" s="1"/>
      <c r="D45" s="1"/>
      <c r="H45" s="2"/>
      <c r="I45" s="1"/>
      <c r="J45" s="1"/>
    </row>
    <row r="46" spans="2:10" s="5" customFormat="1" ht="18" x14ac:dyDescent="0.25">
      <c r="B46" s="1"/>
      <c r="H46" s="6"/>
    </row>
    <row r="47" spans="2:10" s="5" customFormat="1" ht="18" x14ac:dyDescent="0.25">
      <c r="B47" s="1"/>
      <c r="H47" s="6"/>
    </row>
    <row r="48" spans="2:10" s="5" customFormat="1" ht="18" x14ac:dyDescent="0.25">
      <c r="B48" s="1"/>
      <c r="H48" s="6"/>
    </row>
    <row r="49" spans="2:10" s="5" customFormat="1" ht="18" x14ac:dyDescent="0.25">
      <c r="B49" s="1"/>
      <c r="C49" s="1"/>
      <c r="D49" s="1"/>
      <c r="E49" s="1"/>
      <c r="F49" s="1"/>
      <c r="G49" s="1"/>
      <c r="H49" s="2"/>
      <c r="I49" s="1"/>
    </row>
    <row r="50" spans="2:10" s="5" customFormat="1" ht="18" x14ac:dyDescent="0.25">
      <c r="B50" s="1"/>
      <c r="C50" s="1"/>
      <c r="D50" s="1"/>
      <c r="E50" s="1"/>
      <c r="F50" s="1"/>
      <c r="G50" s="1"/>
      <c r="H50" s="2"/>
      <c r="I50" s="1"/>
    </row>
    <row r="51" spans="2:10" ht="18" x14ac:dyDescent="0.25">
      <c r="B51" s="1"/>
      <c r="C51" s="1"/>
      <c r="D51" s="1"/>
      <c r="H51" s="2"/>
      <c r="I51" s="1"/>
      <c r="J51" s="1"/>
    </row>
    <row r="52" spans="2:10" ht="18" x14ac:dyDescent="0.25">
      <c r="B52" s="1"/>
      <c r="C52" s="1"/>
      <c r="D52" s="1"/>
      <c r="H52" s="2"/>
      <c r="I52" s="1"/>
      <c r="J52" s="1"/>
    </row>
    <row r="53" spans="2:10" ht="18" x14ac:dyDescent="0.25">
      <c r="B53" s="1"/>
      <c r="C53" s="1"/>
      <c r="D53" s="1"/>
      <c r="H53" s="2"/>
      <c r="I53" s="1"/>
      <c r="J53" s="1"/>
    </row>
    <row r="54" spans="2:10" ht="18" x14ac:dyDescent="0.25">
      <c r="B54" s="1"/>
      <c r="C54" s="1"/>
      <c r="D54" s="1"/>
      <c r="H54" s="2"/>
      <c r="I54" s="1"/>
      <c r="J54" s="1"/>
    </row>
    <row r="55" spans="2:10" ht="18" x14ac:dyDescent="0.25">
      <c r="B55" s="1"/>
      <c r="C55" s="1"/>
      <c r="D55" s="1"/>
      <c r="H55" s="2"/>
      <c r="I55" s="1"/>
      <c r="J55" s="1"/>
    </row>
    <row r="56" spans="2:10" ht="18" x14ac:dyDescent="0.25">
      <c r="B56" s="1"/>
      <c r="C56" s="1"/>
      <c r="D56" s="1"/>
      <c r="H56" s="2"/>
      <c r="I56" s="1"/>
      <c r="J56" s="1"/>
    </row>
    <row r="57" spans="2:10" ht="18" x14ac:dyDescent="0.25">
      <c r="B57" s="1"/>
      <c r="C57" s="1"/>
      <c r="D57" s="1"/>
      <c r="E57" s="2"/>
      <c r="H57" s="1"/>
      <c r="I57" s="1"/>
      <c r="J57" s="1"/>
    </row>
    <row r="58" spans="2:10" ht="18" x14ac:dyDescent="0.25">
      <c r="B58" s="1"/>
      <c r="C58" s="1"/>
      <c r="D58" s="1"/>
      <c r="E58" s="2"/>
      <c r="H58" s="1"/>
      <c r="I58" s="1"/>
      <c r="J58" s="1"/>
    </row>
    <row r="59" spans="2:10" ht="18" x14ac:dyDescent="0.25">
      <c r="B59" s="1"/>
      <c r="C59" s="1"/>
      <c r="D59" s="1"/>
      <c r="E59" s="2"/>
      <c r="H59" s="1"/>
      <c r="I59" s="1"/>
      <c r="J59" s="1"/>
    </row>
    <row r="60" spans="2:10" ht="18" x14ac:dyDescent="0.25">
      <c r="B60" s="1"/>
      <c r="C60" s="1"/>
      <c r="D60" s="1"/>
      <c r="E60" s="2"/>
      <c r="H60" s="1"/>
      <c r="I60" s="1"/>
      <c r="J60" s="1"/>
    </row>
    <row r="61" spans="2:10" ht="18" x14ac:dyDescent="0.25">
      <c r="B61" s="1"/>
      <c r="C61" s="1"/>
      <c r="D61" s="1"/>
      <c r="E61" s="2"/>
      <c r="H61" s="1"/>
      <c r="I61" s="1"/>
      <c r="J61" s="1"/>
    </row>
    <row r="62" spans="2:10" ht="18" x14ac:dyDescent="0.25">
      <c r="B62" s="1"/>
      <c r="C62" s="1"/>
      <c r="D62" s="1"/>
      <c r="E62" s="2"/>
      <c r="H62" s="1"/>
      <c r="I62" s="1"/>
      <c r="J62" s="1"/>
    </row>
    <row r="63" spans="2:10" ht="18" x14ac:dyDescent="0.25">
      <c r="B63" s="1"/>
      <c r="C63" s="1"/>
      <c r="D63" s="1"/>
      <c r="E63" s="2"/>
      <c r="H63" s="1"/>
      <c r="I63" s="1"/>
      <c r="J63" s="1"/>
    </row>
    <row r="64" spans="2:10" ht="18" x14ac:dyDescent="0.25">
      <c r="B64" s="1"/>
      <c r="C64" s="1"/>
      <c r="D64" s="1"/>
      <c r="E64" s="2"/>
      <c r="H64" s="1"/>
      <c r="I64" s="1"/>
      <c r="J64" s="1"/>
    </row>
    <row r="65" spans="2:10" ht="18" x14ac:dyDescent="0.25">
      <c r="B65" s="1"/>
      <c r="C65" s="1"/>
      <c r="D65" s="1"/>
      <c r="E65" s="2"/>
      <c r="H65" s="1"/>
      <c r="I65" s="1"/>
      <c r="J65" s="1"/>
    </row>
    <row r="66" spans="2:10" ht="18" x14ac:dyDescent="0.25">
      <c r="B66" s="1"/>
      <c r="C66" s="1"/>
      <c r="D66" s="1"/>
      <c r="E66" s="2"/>
      <c r="H66" s="1"/>
      <c r="I66" s="1"/>
      <c r="J66" s="1"/>
    </row>
    <row r="67" spans="2:10" ht="18" x14ac:dyDescent="0.25">
      <c r="B67" s="1"/>
      <c r="C67" s="1"/>
      <c r="D67" s="1"/>
      <c r="E67" s="2"/>
      <c r="H67" s="1"/>
      <c r="I67" s="1"/>
      <c r="J67" s="1"/>
    </row>
    <row r="68" spans="2:10" ht="18" x14ac:dyDescent="0.25">
      <c r="B68" s="1"/>
      <c r="C68" s="1"/>
      <c r="D68" s="1"/>
      <c r="E68" s="2"/>
      <c r="H68" s="1"/>
      <c r="I68" s="1"/>
      <c r="J68" s="1"/>
    </row>
    <row r="69" spans="2:10" ht="18" x14ac:dyDescent="0.25">
      <c r="B69" s="1"/>
      <c r="C69" s="1"/>
      <c r="D69" s="1"/>
      <c r="E69" s="2"/>
      <c r="H69" s="1"/>
      <c r="I69" s="1"/>
      <c r="J69" s="1"/>
    </row>
    <row r="70" spans="2:10" ht="18" x14ac:dyDescent="0.25">
      <c r="B70" s="5"/>
      <c r="C70" s="5"/>
      <c r="D70" s="5"/>
      <c r="E70" s="6"/>
      <c r="F70" s="5"/>
      <c r="G70" s="5"/>
      <c r="H70" s="1"/>
      <c r="I70" s="1"/>
      <c r="J70" s="1"/>
    </row>
    <row r="71" spans="2:10" ht="18" x14ac:dyDescent="0.25">
      <c r="B71" s="5"/>
      <c r="C71" s="5"/>
      <c r="D71" s="5"/>
      <c r="E71" s="6"/>
      <c r="F71" s="5"/>
      <c r="G71" s="5"/>
      <c r="H71" s="1"/>
      <c r="I71" s="1"/>
      <c r="J71" s="1"/>
    </row>
    <row r="72" spans="2:10" ht="18" x14ac:dyDescent="0.25">
      <c r="B72" s="5"/>
      <c r="C72" s="5"/>
      <c r="D72" s="5"/>
      <c r="E72" s="6"/>
      <c r="F72" s="5"/>
      <c r="G72" s="5"/>
      <c r="H72" s="1"/>
      <c r="I72" s="1"/>
      <c r="J72" s="1"/>
    </row>
    <row r="73" spans="2:10" ht="18" x14ac:dyDescent="0.25">
      <c r="B73" s="5"/>
      <c r="C73" s="5"/>
      <c r="D73" s="5"/>
      <c r="E73" s="6"/>
      <c r="F73" s="5"/>
      <c r="G73" s="5"/>
      <c r="H73" s="1"/>
      <c r="I73" s="1"/>
      <c r="J73" s="1"/>
    </row>
    <row r="74" spans="2:10" ht="18" x14ac:dyDescent="0.25">
      <c r="B74" s="5"/>
      <c r="C74" s="5"/>
      <c r="D74" s="5"/>
      <c r="E74" s="6"/>
      <c r="F74" s="5"/>
      <c r="G74" s="5"/>
      <c r="H74" s="1"/>
      <c r="I74" s="1"/>
      <c r="J74" s="1"/>
    </row>
    <row r="75" spans="2:10" ht="18" x14ac:dyDescent="0.25">
      <c r="B75" s="5"/>
      <c r="C75" s="5"/>
      <c r="D75" s="5"/>
      <c r="E75" s="6"/>
      <c r="F75" s="5"/>
      <c r="G75" s="5"/>
      <c r="H75" s="1"/>
      <c r="I75" s="1"/>
      <c r="J75" s="1"/>
    </row>
    <row r="76" spans="2:10" ht="18" x14ac:dyDescent="0.25">
      <c r="B76" s="5"/>
      <c r="C76" s="5"/>
      <c r="D76" s="5"/>
      <c r="E76" s="6"/>
      <c r="F76" s="5"/>
      <c r="G76" s="5"/>
      <c r="H76" s="1"/>
      <c r="I76" s="1"/>
      <c r="J76" s="1"/>
    </row>
    <row r="77" spans="2:10" s="5" customFormat="1" ht="18" x14ac:dyDescent="0.25">
      <c r="E77" s="6"/>
    </row>
    <row r="78" spans="2:10" s="5" customFormat="1" ht="18" x14ac:dyDescent="0.25">
      <c r="E78" s="6"/>
    </row>
    <row r="79" spans="2:10" s="5" customFormat="1" ht="18" x14ac:dyDescent="0.25">
      <c r="E79" s="6"/>
    </row>
    <row r="80" spans="2:10" s="5" customFormat="1" ht="18" x14ac:dyDescent="0.25">
      <c r="B80" s="1"/>
      <c r="C80" s="1"/>
      <c r="D80" s="1"/>
      <c r="E80" s="2"/>
      <c r="F80" s="1"/>
      <c r="G80" s="1"/>
    </row>
    <row r="81" spans="2:10" s="5" customFormat="1" ht="18" x14ac:dyDescent="0.25">
      <c r="B81" s="1"/>
      <c r="C81" s="1"/>
      <c r="D81" s="1"/>
      <c r="E81" s="2"/>
      <c r="F81" s="1"/>
      <c r="G81" s="1"/>
    </row>
    <row r="82" spans="2:10" s="5" customFormat="1" ht="18" x14ac:dyDescent="0.25">
      <c r="B82" s="1"/>
      <c r="C82" s="1"/>
      <c r="D82" s="1"/>
      <c r="E82" s="2"/>
      <c r="F82" s="1"/>
      <c r="G82" s="1"/>
    </row>
    <row r="83" spans="2:10" s="5" customFormat="1" ht="18" x14ac:dyDescent="0.25">
      <c r="B83" s="1"/>
      <c r="C83" s="1"/>
      <c r="D83" s="1"/>
      <c r="E83" s="2"/>
      <c r="F83" s="1"/>
      <c r="G83" s="1"/>
    </row>
    <row r="84" spans="2:10" s="5" customFormat="1" ht="18" x14ac:dyDescent="0.25">
      <c r="B84" s="1"/>
      <c r="C84" s="1"/>
      <c r="D84" s="1"/>
      <c r="E84" s="2"/>
      <c r="F84" s="1"/>
      <c r="G84" s="1"/>
    </row>
    <row r="85" spans="2:10" s="5" customFormat="1" ht="18" x14ac:dyDescent="0.25">
      <c r="B85" s="1"/>
      <c r="C85" s="1"/>
      <c r="D85" s="1"/>
      <c r="E85" s="2"/>
      <c r="F85" s="1"/>
      <c r="G85" s="1"/>
    </row>
    <row r="86" spans="2:10" s="5" customFormat="1" ht="18" x14ac:dyDescent="0.25">
      <c r="B86" s="1"/>
      <c r="C86" s="1"/>
      <c r="D86" s="1"/>
      <c r="E86" s="2"/>
      <c r="F86" s="1"/>
      <c r="G86" s="1"/>
    </row>
    <row r="87" spans="2:10" ht="18" x14ac:dyDescent="0.25">
      <c r="B87" s="1"/>
      <c r="C87" s="1"/>
      <c r="D87" s="1"/>
      <c r="E87" s="2"/>
      <c r="H87" s="1"/>
      <c r="I87" s="1"/>
      <c r="J87" s="1"/>
    </row>
    <row r="88" spans="2:10" ht="18" x14ac:dyDescent="0.25">
      <c r="B88" s="1"/>
      <c r="C88" s="1"/>
      <c r="D88" s="1"/>
      <c r="E88" s="2"/>
      <c r="H88" s="1"/>
      <c r="I88" s="1"/>
      <c r="J88" s="1"/>
    </row>
    <row r="89" spans="2:10" ht="18" x14ac:dyDescent="0.25">
      <c r="B89" s="1"/>
      <c r="C89" s="1"/>
      <c r="D89" s="1"/>
      <c r="E89" s="2"/>
      <c r="H89" s="1"/>
      <c r="I89" s="1"/>
      <c r="J89" s="1"/>
    </row>
    <row r="90" spans="2:10" ht="18" x14ac:dyDescent="0.25">
      <c r="B90" s="1"/>
      <c r="C90" s="1"/>
      <c r="D90" s="1"/>
      <c r="E90" s="2"/>
      <c r="H90" s="1"/>
      <c r="I90" s="1"/>
      <c r="J90" s="1"/>
    </row>
    <row r="91" spans="2:10" ht="18" x14ac:dyDescent="0.25">
      <c r="B91" s="1"/>
      <c r="C91" s="1"/>
      <c r="D91" s="1"/>
      <c r="E91" s="2"/>
      <c r="H91" s="1"/>
      <c r="I91" s="1"/>
      <c r="J91" s="1"/>
    </row>
    <row r="92" spans="2:10" ht="18" x14ac:dyDescent="0.25">
      <c r="B92" s="1"/>
      <c r="C92" s="1"/>
      <c r="D92" s="1"/>
      <c r="E92" s="2"/>
      <c r="H92" s="1"/>
      <c r="I92" s="1"/>
      <c r="J92" s="1"/>
    </row>
    <row r="93" spans="2:10" ht="18" x14ac:dyDescent="0.25">
      <c r="B93" s="1"/>
      <c r="C93" s="1"/>
      <c r="D93" s="1"/>
      <c r="E93" s="2"/>
      <c r="H93" s="1"/>
      <c r="I93" s="1"/>
      <c r="J93" s="1"/>
    </row>
    <row r="94" spans="2:10" ht="18" x14ac:dyDescent="0.25">
      <c r="B94" s="1"/>
      <c r="C94" s="1"/>
      <c r="D94" s="1"/>
      <c r="E94" s="2"/>
      <c r="H94" s="1"/>
      <c r="I94" s="1"/>
      <c r="J94" s="1"/>
    </row>
    <row r="95" spans="2:10" ht="18" x14ac:dyDescent="0.25">
      <c r="B95" s="1"/>
      <c r="C95" s="1"/>
      <c r="D95" s="1"/>
      <c r="E95" s="2"/>
      <c r="H95" s="1"/>
      <c r="I95" s="1"/>
      <c r="J95" s="1"/>
    </row>
    <row r="96" spans="2:10" ht="18" x14ac:dyDescent="0.25">
      <c r="B96" s="1"/>
      <c r="C96" s="1"/>
      <c r="D96" s="1"/>
      <c r="E96" s="2"/>
      <c r="H96" s="1"/>
      <c r="I96" s="1"/>
      <c r="J96" s="1"/>
    </row>
    <row r="97" spans="5:5" s="1" customFormat="1" ht="18" x14ac:dyDescent="0.25">
      <c r="E97" s="2"/>
    </row>
    <row r="98" spans="5:5" s="1" customFormat="1" ht="38.25" customHeight="1" x14ac:dyDescent="0.25">
      <c r="E98" s="2"/>
    </row>
    <row r="99" spans="5:5" s="1" customFormat="1" ht="18" x14ac:dyDescent="0.25">
      <c r="E99" s="2"/>
    </row>
    <row r="100" spans="5:5" s="1" customFormat="1" ht="18" x14ac:dyDescent="0.25">
      <c r="E100" s="2"/>
    </row>
    <row r="101" spans="5:5" s="1" customFormat="1" ht="18" x14ac:dyDescent="0.25">
      <c r="E101" s="2"/>
    </row>
    <row r="102" spans="5:5" s="1" customFormat="1" ht="18" x14ac:dyDescent="0.25">
      <c r="E102" s="2"/>
    </row>
    <row r="103" spans="5:5" s="1" customFormat="1" ht="18" x14ac:dyDescent="0.25">
      <c r="E103" s="2"/>
    </row>
    <row r="104" spans="5:5" s="1" customFormat="1" ht="18" x14ac:dyDescent="0.25">
      <c r="E104" s="2"/>
    </row>
    <row r="105" spans="5:5" s="1" customFormat="1" ht="18" x14ac:dyDescent="0.25">
      <c r="E105" s="2"/>
    </row>
    <row r="106" spans="5:5" s="1" customFormat="1" ht="18" x14ac:dyDescent="0.25">
      <c r="E106" s="2"/>
    </row>
    <row r="107" spans="5:5" s="1" customFormat="1" ht="18" x14ac:dyDescent="0.25">
      <c r="E107" s="2"/>
    </row>
    <row r="108" spans="5:5" s="1" customFormat="1" ht="18" x14ac:dyDescent="0.25">
      <c r="E108" s="2"/>
    </row>
    <row r="109" spans="5:5" s="1" customFormat="1" ht="18" x14ac:dyDescent="0.25">
      <c r="E109" s="2"/>
    </row>
    <row r="110" spans="5:5" s="1" customFormat="1" ht="18" x14ac:dyDescent="0.25">
      <c r="E110" s="2"/>
    </row>
    <row r="111" spans="5:5" s="1" customFormat="1" ht="18" x14ac:dyDescent="0.25">
      <c r="E111" s="2"/>
    </row>
    <row r="112" spans="5:5" s="1" customFormat="1" ht="18" x14ac:dyDescent="0.25">
      <c r="E112" s="2"/>
    </row>
    <row r="113" spans="5:5" s="1" customFormat="1" ht="18" x14ac:dyDescent="0.25">
      <c r="E113" s="2"/>
    </row>
    <row r="114" spans="5:5" s="1" customFormat="1" ht="18" x14ac:dyDescent="0.25">
      <c r="E114" s="2"/>
    </row>
    <row r="115" spans="5:5" s="1" customFormat="1" ht="18" x14ac:dyDescent="0.25">
      <c r="E115" s="2"/>
    </row>
    <row r="116" spans="5:5" s="1" customFormat="1" ht="18" x14ac:dyDescent="0.25">
      <c r="E116" s="2"/>
    </row>
    <row r="117" spans="5:5" s="1" customFormat="1" ht="18" x14ac:dyDescent="0.25">
      <c r="E117" s="2"/>
    </row>
    <row r="118" spans="5:5" s="1" customFormat="1" ht="18" x14ac:dyDescent="0.25">
      <c r="E118" s="2"/>
    </row>
    <row r="119" spans="5:5" s="1" customFormat="1" ht="18" x14ac:dyDescent="0.25">
      <c r="E119" s="2"/>
    </row>
    <row r="120" spans="5:5" s="1" customFormat="1" ht="18" x14ac:dyDescent="0.25">
      <c r="E120" s="2"/>
    </row>
    <row r="121" spans="5:5" s="1" customFormat="1" ht="18" x14ac:dyDescent="0.25">
      <c r="E121" s="2"/>
    </row>
    <row r="122" spans="5:5" s="1" customFormat="1" ht="18" x14ac:dyDescent="0.25">
      <c r="E122" s="2"/>
    </row>
    <row r="123" spans="5:5" s="1" customFormat="1" ht="18" x14ac:dyDescent="0.25">
      <c r="E123" s="2"/>
    </row>
    <row r="124" spans="5:5" s="1" customFormat="1" ht="18" x14ac:dyDescent="0.25">
      <c r="E124" s="2"/>
    </row>
    <row r="125" spans="5:5" s="1" customFormat="1" ht="18" x14ac:dyDescent="0.25">
      <c r="E125" s="2"/>
    </row>
    <row r="126" spans="5:5" s="1" customFormat="1" ht="18" x14ac:dyDescent="0.25">
      <c r="E126" s="2"/>
    </row>
    <row r="127" spans="5:5" s="1" customFormat="1" ht="18" x14ac:dyDescent="0.25">
      <c r="E127" s="2"/>
    </row>
    <row r="128" spans="5:5" s="1" customFormat="1" ht="18" x14ac:dyDescent="0.25">
      <c r="E128" s="2"/>
    </row>
    <row r="129" spans="5:5" s="1" customFormat="1" ht="18" x14ac:dyDescent="0.25">
      <c r="E129" s="2"/>
    </row>
    <row r="130" spans="5:5" s="1" customFormat="1" ht="18" x14ac:dyDescent="0.25">
      <c r="E130" s="2"/>
    </row>
    <row r="131" spans="5:5" s="1" customFormat="1" ht="18" x14ac:dyDescent="0.25">
      <c r="E131" s="2"/>
    </row>
    <row r="132" spans="5:5" s="1" customFormat="1" ht="18" x14ac:dyDescent="0.25">
      <c r="E132" s="2"/>
    </row>
    <row r="133" spans="5:5" s="1" customFormat="1" ht="18" x14ac:dyDescent="0.25">
      <c r="E133" s="2"/>
    </row>
    <row r="134" spans="5:5" s="1" customFormat="1" ht="18" x14ac:dyDescent="0.25">
      <c r="E134" s="2"/>
    </row>
    <row r="135" spans="5:5" s="1" customFormat="1" ht="18" x14ac:dyDescent="0.25">
      <c r="E135" s="2"/>
    </row>
    <row r="136" spans="5:5" s="1" customFormat="1" ht="18" x14ac:dyDescent="0.25">
      <c r="E136" s="2"/>
    </row>
    <row r="137" spans="5:5" s="1" customFormat="1" ht="18" x14ac:dyDescent="0.25">
      <c r="E137" s="2"/>
    </row>
    <row r="138" spans="5:5" s="1" customFormat="1" ht="18" x14ac:dyDescent="0.25">
      <c r="E138" s="2"/>
    </row>
    <row r="139" spans="5:5" s="1" customFormat="1" ht="18" x14ac:dyDescent="0.25">
      <c r="E139" s="2"/>
    </row>
    <row r="140" spans="5:5" s="1" customFormat="1" ht="18" x14ac:dyDescent="0.25">
      <c r="E140" s="2"/>
    </row>
    <row r="141" spans="5:5" s="1" customFormat="1" ht="18" x14ac:dyDescent="0.25">
      <c r="E141" s="2"/>
    </row>
    <row r="142" spans="5:5" s="1" customFormat="1" ht="18" x14ac:dyDescent="0.25">
      <c r="E142" s="2"/>
    </row>
    <row r="143" spans="5:5" s="1" customFormat="1" ht="18" x14ac:dyDescent="0.25">
      <c r="E143" s="2"/>
    </row>
    <row r="144" spans="5:5" s="1" customFormat="1" ht="18" x14ac:dyDescent="0.25">
      <c r="E144" s="2"/>
    </row>
    <row r="145" spans="5:5" s="1" customFormat="1" ht="18" x14ac:dyDescent="0.25">
      <c r="E145" s="2"/>
    </row>
    <row r="146" spans="5:5" s="1" customFormat="1" ht="18" x14ac:dyDescent="0.25">
      <c r="E146" s="2"/>
    </row>
    <row r="147" spans="5:5" s="1" customFormat="1" ht="18" x14ac:dyDescent="0.25">
      <c r="E147" s="2"/>
    </row>
    <row r="148" spans="5:5" s="1" customFormat="1" ht="18" x14ac:dyDescent="0.25">
      <c r="E148" s="2"/>
    </row>
    <row r="149" spans="5:5" s="1" customFormat="1" ht="18" x14ac:dyDescent="0.25">
      <c r="E149" s="2"/>
    </row>
    <row r="150" spans="5:5" s="1" customFormat="1" ht="18" x14ac:dyDescent="0.25">
      <c r="E150" s="2"/>
    </row>
    <row r="151" spans="5:5" s="1" customFormat="1" ht="18" x14ac:dyDescent="0.25">
      <c r="E151" s="2"/>
    </row>
    <row r="152" spans="5:5" s="1" customFormat="1" ht="18" x14ac:dyDescent="0.25">
      <c r="E152" s="2"/>
    </row>
    <row r="153" spans="5:5" s="1" customFormat="1" ht="18" x14ac:dyDescent="0.25">
      <c r="E153" s="2"/>
    </row>
    <row r="154" spans="5:5" s="1" customFormat="1" ht="18" x14ac:dyDescent="0.25">
      <c r="E154" s="2"/>
    </row>
    <row r="155" spans="5:5" s="1" customFormat="1" ht="18" x14ac:dyDescent="0.25">
      <c r="E155" s="2"/>
    </row>
    <row r="156" spans="5:5" s="1" customFormat="1" ht="18" x14ac:dyDescent="0.25">
      <c r="E156" s="2"/>
    </row>
    <row r="157" spans="5:5" s="1" customFormat="1" ht="18" x14ac:dyDescent="0.25">
      <c r="E157" s="2"/>
    </row>
    <row r="158" spans="5:5" s="1" customFormat="1" ht="18" x14ac:dyDescent="0.25">
      <c r="E158" s="2"/>
    </row>
    <row r="159" spans="5:5" s="1" customFormat="1" ht="18" x14ac:dyDescent="0.25">
      <c r="E159" s="2"/>
    </row>
    <row r="160" spans="5:5" s="1" customFormat="1" ht="18" x14ac:dyDescent="0.25">
      <c r="E160" s="2"/>
    </row>
    <row r="161" spans="5:5" s="1" customFormat="1" ht="18" x14ac:dyDescent="0.25">
      <c r="E161" s="2"/>
    </row>
    <row r="162" spans="5:5" s="1" customFormat="1" ht="18" x14ac:dyDescent="0.25">
      <c r="E162" s="2"/>
    </row>
    <row r="163" spans="5:5" s="1" customFormat="1" ht="18" x14ac:dyDescent="0.25">
      <c r="E163" s="2"/>
    </row>
    <row r="164" spans="5:5" s="1" customFormat="1" ht="18" x14ac:dyDescent="0.25">
      <c r="E164" s="2"/>
    </row>
    <row r="165" spans="5:5" s="1" customFormat="1" ht="18" x14ac:dyDescent="0.25">
      <c r="E165" s="2"/>
    </row>
    <row r="166" spans="5:5" s="1" customFormat="1" ht="18" x14ac:dyDescent="0.25">
      <c r="E166" s="2"/>
    </row>
    <row r="167" spans="5:5" s="1" customFormat="1" ht="18" x14ac:dyDescent="0.25">
      <c r="E167" s="2"/>
    </row>
    <row r="168" spans="5:5" s="1" customFormat="1" ht="18" x14ac:dyDescent="0.25">
      <c r="E168" s="2"/>
    </row>
    <row r="169" spans="5:5" s="1" customFormat="1" ht="18" x14ac:dyDescent="0.25">
      <c r="E169" s="2"/>
    </row>
    <row r="170" spans="5:5" s="1" customFormat="1" ht="18" x14ac:dyDescent="0.25">
      <c r="E170" s="2"/>
    </row>
    <row r="171" spans="5:5" s="1" customFormat="1" ht="18" x14ac:dyDescent="0.25">
      <c r="E171" s="2"/>
    </row>
    <row r="172" spans="5:5" s="1" customFormat="1" ht="18" x14ac:dyDescent="0.25">
      <c r="E172" s="2"/>
    </row>
    <row r="173" spans="5:5" s="1" customFormat="1" ht="18" x14ac:dyDescent="0.25">
      <c r="E173" s="2"/>
    </row>
    <row r="174" spans="5:5" s="1" customFormat="1" ht="18" x14ac:dyDescent="0.25">
      <c r="E174" s="2"/>
    </row>
    <row r="175" spans="5:5" s="1" customFormat="1" ht="18" x14ac:dyDescent="0.25">
      <c r="E175" s="2"/>
    </row>
    <row r="176" spans="5:5" s="1" customFormat="1" ht="18" x14ac:dyDescent="0.25">
      <c r="E176" s="2"/>
    </row>
    <row r="177" spans="2:10" ht="18" x14ac:dyDescent="0.25">
      <c r="B177" s="1"/>
      <c r="C177" s="1"/>
      <c r="D177" s="1"/>
      <c r="E177" s="2"/>
      <c r="H177" s="1"/>
      <c r="I177" s="1"/>
      <c r="J177" s="1"/>
    </row>
    <row r="178" spans="2:10" ht="18" x14ac:dyDescent="0.25">
      <c r="B178" s="1"/>
      <c r="C178" s="1"/>
      <c r="D178" s="1"/>
      <c r="E178" s="2"/>
      <c r="H178" s="1"/>
      <c r="I178" s="1"/>
      <c r="J178" s="1"/>
    </row>
    <row r="179" spans="2:10" x14ac:dyDescent="0.25">
      <c r="C179" s="1"/>
      <c r="D179" s="1"/>
      <c r="E179" s="4"/>
      <c r="F179" s="4"/>
      <c r="G179" s="4"/>
      <c r="H179" s="1"/>
      <c r="I179" s="1"/>
      <c r="J179" s="1"/>
    </row>
    <row r="180" spans="2:10" x14ac:dyDescent="0.25">
      <c r="C180" s="1"/>
      <c r="D180" s="1"/>
      <c r="E180" s="4"/>
      <c r="F180" s="4"/>
      <c r="G180" s="4"/>
      <c r="H180" s="1"/>
      <c r="I180" s="1"/>
      <c r="J180" s="1"/>
    </row>
    <row r="181" spans="2:10" x14ac:dyDescent="0.25">
      <c r="C181" s="1"/>
      <c r="D181" s="1"/>
      <c r="E181" s="4"/>
      <c r="F181" s="4"/>
      <c r="G181" s="4"/>
      <c r="H181" s="1"/>
      <c r="I181" s="1"/>
      <c r="J181" s="1"/>
    </row>
    <row r="182" spans="2:10" x14ac:dyDescent="0.25">
      <c r="C182" s="1"/>
      <c r="D182" s="1"/>
      <c r="E182" s="4"/>
      <c r="F182" s="4"/>
      <c r="G182" s="4"/>
      <c r="H182" s="1"/>
      <c r="I182" s="1"/>
      <c r="J182" s="1"/>
    </row>
    <row r="183" spans="2:10" x14ac:dyDescent="0.25">
      <c r="C183" s="1"/>
      <c r="D183" s="1"/>
      <c r="E183" s="4"/>
      <c r="F183" s="4"/>
      <c r="G183" s="4"/>
      <c r="H183" s="1"/>
      <c r="I183" s="1"/>
      <c r="J183" s="1"/>
    </row>
    <row r="184" spans="2:10" x14ac:dyDescent="0.25">
      <c r="J184" s="1"/>
    </row>
    <row r="185" spans="2:10" x14ac:dyDescent="0.25">
      <c r="J185" s="1"/>
    </row>
  </sheetData>
  <sheetProtection deleteRows="0"/>
  <mergeCells count="30">
    <mergeCell ref="A1:D1"/>
    <mergeCell ref="A2:K2"/>
    <mergeCell ref="C3:I3"/>
    <mergeCell ref="B5:D5"/>
    <mergeCell ref="E5:K5"/>
    <mergeCell ref="B4:D4"/>
    <mergeCell ref="E4:K4"/>
    <mergeCell ref="E6:H6"/>
    <mergeCell ref="I6:J6"/>
    <mergeCell ref="I8:J8"/>
    <mergeCell ref="I9:J9"/>
    <mergeCell ref="G10:H10"/>
    <mergeCell ref="K8:K12"/>
    <mergeCell ref="I12:J12"/>
    <mergeCell ref="A14:A15"/>
    <mergeCell ref="B14:B15"/>
    <mergeCell ref="C14:C15"/>
    <mergeCell ref="D14:G14"/>
    <mergeCell ref="H14:H15"/>
    <mergeCell ref="I14:I15"/>
    <mergeCell ref="J14:J15"/>
    <mergeCell ref="B27:G27"/>
    <mergeCell ref="K14:K15"/>
    <mergeCell ref="H23:I23"/>
    <mergeCell ref="J23:K28"/>
    <mergeCell ref="H24:I24"/>
    <mergeCell ref="H25:I25"/>
    <mergeCell ref="H26:I26"/>
    <mergeCell ref="H27:I27"/>
    <mergeCell ref="H28:I28"/>
  </mergeCells>
  <dataValidations count="1">
    <dataValidation type="list" allowBlank="1" showInputMessage="1" showErrorMessage="1" sqref="K3" xr:uid="{00000000-0002-0000-0300-000000000000}">
      <formula1>"Nam, Nữ"</formula1>
    </dataValidation>
  </dataValidations>
  <pageMargins left="0.19685039370078741" right="0.19685039370078741" top="0.55118110236220474" bottom="0.31496062992125984" header="0.35433070866141736" footer="0.2362204724409449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185"/>
  <sheetViews>
    <sheetView zoomScaleNormal="100" zoomScaleSheetLayoutView="70" zoomScalePageLayoutView="70" workbookViewId="0">
      <selection activeCell="N8" sqref="N8"/>
    </sheetView>
  </sheetViews>
  <sheetFormatPr defaultRowHeight="15.75" x14ac:dyDescent="0.25"/>
  <cols>
    <col min="1" max="1" width="7" style="1" customWidth="1"/>
    <col min="2" max="2" width="12.25" style="4" customWidth="1"/>
    <col min="3" max="3" width="6.5" style="4" customWidth="1"/>
    <col min="4" max="4" width="6.25" style="4" customWidth="1"/>
    <col min="5" max="5" width="6.375" style="1" customWidth="1"/>
    <col min="6" max="6" width="7" style="1" customWidth="1"/>
    <col min="7" max="7" width="6.875" style="1" customWidth="1"/>
    <col min="8" max="8" width="6.625" style="4" customWidth="1"/>
    <col min="9" max="9" width="7.625" style="4" customWidth="1"/>
    <col min="10" max="10" width="12.875" style="3" customWidth="1"/>
    <col min="11" max="11" width="14.125" style="1" customWidth="1"/>
    <col min="12" max="16384" width="9" style="1"/>
  </cols>
  <sheetData>
    <row r="1" spans="1:11" ht="20.25" customHeight="1" x14ac:dyDescent="0.3">
      <c r="A1" s="258" t="s">
        <v>36</v>
      </c>
      <c r="B1" s="258"/>
      <c r="C1" s="258"/>
      <c r="D1" s="258"/>
      <c r="E1" s="97"/>
      <c r="F1" s="97"/>
      <c r="G1" s="97"/>
      <c r="H1" s="97"/>
      <c r="I1" s="97"/>
      <c r="J1" s="98" t="s">
        <v>35</v>
      </c>
      <c r="K1" s="99" t="s">
        <v>129</v>
      </c>
    </row>
    <row r="2" spans="1:11" s="136" customFormat="1" ht="30" customHeight="1" thickBot="1" x14ac:dyDescent="0.3">
      <c r="A2" s="346" t="s">
        <v>123</v>
      </c>
      <c r="B2" s="356"/>
      <c r="C2" s="356"/>
      <c r="D2" s="356"/>
      <c r="E2" s="356"/>
      <c r="F2" s="356"/>
      <c r="G2" s="356"/>
      <c r="H2" s="356"/>
      <c r="I2" s="356"/>
      <c r="J2" s="356"/>
      <c r="K2" s="356"/>
    </row>
    <row r="3" spans="1:11" s="22" customFormat="1" ht="20.25" customHeight="1" thickBot="1" x14ac:dyDescent="0.35">
      <c r="A3" s="27">
        <v>1</v>
      </c>
      <c r="B3" s="43" t="s">
        <v>34</v>
      </c>
      <c r="C3" s="261"/>
      <c r="D3" s="262"/>
      <c r="E3" s="262"/>
      <c r="F3" s="262"/>
      <c r="G3" s="262"/>
      <c r="H3" s="262"/>
      <c r="I3" s="263"/>
      <c r="J3" s="42" t="s">
        <v>33</v>
      </c>
      <c r="K3" s="57" t="s">
        <v>42</v>
      </c>
    </row>
    <row r="4" spans="1:11" s="56" customFormat="1" ht="36.75" customHeight="1" thickBot="1" x14ac:dyDescent="0.3">
      <c r="A4" s="41">
        <v>2</v>
      </c>
      <c r="B4" s="272" t="s">
        <v>32</v>
      </c>
      <c r="C4" s="272"/>
      <c r="D4" s="272"/>
      <c r="E4" s="264"/>
      <c r="F4" s="265"/>
      <c r="G4" s="265"/>
      <c r="H4" s="265"/>
      <c r="I4" s="265"/>
      <c r="J4" s="265"/>
      <c r="K4" s="266"/>
    </row>
    <row r="5" spans="1:11" s="54" customFormat="1" ht="36" customHeight="1" thickBot="1" x14ac:dyDescent="0.3">
      <c r="A5" s="55">
        <v>3</v>
      </c>
      <c r="B5" s="272" t="s">
        <v>31</v>
      </c>
      <c r="C5" s="272"/>
      <c r="D5" s="273"/>
      <c r="E5" s="264"/>
      <c r="F5" s="265"/>
      <c r="G5" s="265"/>
      <c r="H5" s="265"/>
      <c r="I5" s="265"/>
      <c r="J5" s="265"/>
      <c r="K5" s="266"/>
    </row>
    <row r="6" spans="1:11" s="22" customFormat="1" ht="18" customHeight="1" thickBot="1" x14ac:dyDescent="0.3">
      <c r="A6" s="27">
        <v>4</v>
      </c>
      <c r="B6" s="26" t="s">
        <v>30</v>
      </c>
      <c r="C6" s="25"/>
      <c r="D6" s="27"/>
      <c r="E6" s="267">
        <v>25903</v>
      </c>
      <c r="F6" s="268"/>
      <c r="G6" s="268"/>
      <c r="H6" s="269"/>
      <c r="I6" s="342"/>
      <c r="J6" s="343"/>
      <c r="K6" s="211"/>
    </row>
    <row r="7" spans="1:11" s="22" customFormat="1" ht="18" customHeight="1" thickBot="1" x14ac:dyDescent="0.35">
      <c r="A7" s="27">
        <v>5</v>
      </c>
      <c r="B7" s="26" t="s">
        <v>29</v>
      </c>
      <c r="C7" s="25"/>
      <c r="D7" s="25"/>
      <c r="E7" s="39">
        <v>15</v>
      </c>
      <c r="F7" s="38" t="s">
        <v>28</v>
      </c>
      <c r="G7" s="37"/>
      <c r="H7" s="36">
        <v>1</v>
      </c>
      <c r="I7" s="53" t="s">
        <v>27</v>
      </c>
      <c r="J7" s="34" t="s">
        <v>26</v>
      </c>
      <c r="K7" s="220">
        <f>(E7)+(IF(H7=0,0,IF(H7&lt;7,1/2,1)))</f>
        <v>15.5</v>
      </c>
    </row>
    <row r="8" spans="1:11" s="22" customFormat="1" ht="18" customHeight="1" thickBot="1" x14ac:dyDescent="0.3">
      <c r="A8" s="27">
        <v>6</v>
      </c>
      <c r="B8" s="26" t="s">
        <v>94</v>
      </c>
      <c r="C8" s="25"/>
      <c r="D8" s="25"/>
      <c r="E8" s="28"/>
      <c r="H8" s="52"/>
      <c r="I8" s="284">
        <v>45352</v>
      </c>
      <c r="J8" s="357"/>
      <c r="K8" s="358" t="str">
        <f>IF(F10&lt;2,"Quá tuổi để thôi việc ngay",IF(AND(F10=2,I10=0),"Đủ tuổi thôi việc ngay",IF(AND(F10&gt;=2,10&gt;=1),"Đủ tuổi thôi việc ngay")))</f>
        <v>Đủ tuổi thôi việc ngay</v>
      </c>
    </row>
    <row r="9" spans="1:11" s="22" customFormat="1" ht="18" customHeight="1" x14ac:dyDescent="0.25">
      <c r="A9" s="27">
        <v>7</v>
      </c>
      <c r="B9" s="26" t="s">
        <v>95</v>
      </c>
      <c r="C9" s="25"/>
      <c r="D9" s="25"/>
      <c r="H9" s="25"/>
      <c r="I9" s="353" cm="1">
        <f t="array" ref="I9">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46997</v>
      </c>
      <c r="J9" s="353"/>
      <c r="K9" s="359"/>
    </row>
    <row r="10" spans="1:11" s="22" customFormat="1" ht="18" customHeight="1" x14ac:dyDescent="0.25">
      <c r="A10" s="27">
        <v>8</v>
      </c>
      <c r="B10" s="26" t="s">
        <v>122</v>
      </c>
      <c r="C10" s="25"/>
      <c r="D10" s="25"/>
      <c r="F10" s="145">
        <f>DATEDIF(I8,I9,"y")</f>
        <v>4</v>
      </c>
      <c r="G10" s="341" t="s">
        <v>65</v>
      </c>
      <c r="H10" s="341"/>
      <c r="I10" s="213">
        <f>DATEDIF(I8,I9,"ym")</f>
        <v>6</v>
      </c>
      <c r="J10" s="212" t="s">
        <v>64</v>
      </c>
      <c r="K10" s="359"/>
    </row>
    <row r="11" spans="1:11" s="22" customFormat="1" ht="18" customHeight="1" x14ac:dyDescent="0.25">
      <c r="A11" s="27">
        <v>9</v>
      </c>
      <c r="B11" s="26" t="s">
        <v>22</v>
      </c>
      <c r="C11" s="25"/>
      <c r="D11" s="25"/>
      <c r="H11" s="25"/>
      <c r="I11" s="25"/>
      <c r="J11" s="51"/>
      <c r="K11" s="360"/>
    </row>
    <row r="12" spans="1:11" ht="19.5" customHeight="1" x14ac:dyDescent="0.25">
      <c r="A12" s="254" t="s">
        <v>21</v>
      </c>
      <c r="B12" s="254" t="s">
        <v>20</v>
      </c>
      <c r="C12" s="254" t="s">
        <v>19</v>
      </c>
      <c r="D12" s="255" t="s">
        <v>18</v>
      </c>
      <c r="E12" s="256"/>
      <c r="F12" s="256"/>
      <c r="G12" s="257"/>
      <c r="H12" s="254" t="s">
        <v>17</v>
      </c>
      <c r="I12" s="254" t="s">
        <v>16</v>
      </c>
      <c r="J12" s="288" t="s">
        <v>15</v>
      </c>
      <c r="K12" s="254" t="s">
        <v>38</v>
      </c>
    </row>
    <row r="13" spans="1:11" ht="36.75" customHeight="1" x14ac:dyDescent="0.25">
      <c r="A13" s="254"/>
      <c r="B13" s="254"/>
      <c r="C13" s="254"/>
      <c r="D13" s="20" t="s">
        <v>13</v>
      </c>
      <c r="E13" s="21" t="s">
        <v>12</v>
      </c>
      <c r="F13" s="20" t="s">
        <v>11</v>
      </c>
      <c r="G13" s="20" t="s">
        <v>10</v>
      </c>
      <c r="H13" s="254"/>
      <c r="I13" s="254"/>
      <c r="J13" s="288"/>
      <c r="K13" s="254"/>
    </row>
    <row r="14" spans="1:11" ht="18" customHeight="1" x14ac:dyDescent="0.3">
      <c r="A14" s="69">
        <v>1</v>
      </c>
      <c r="B14" s="117"/>
      <c r="C14" s="118"/>
      <c r="D14" s="70"/>
      <c r="E14" s="71"/>
      <c r="F14" s="72"/>
      <c r="G14" s="72"/>
      <c r="H14" s="73">
        <f>(YEAR(I8)-YEAR(B14))*12+(MONTH(I8)-MONTH(B14))</f>
        <v>1490</v>
      </c>
      <c r="I14" s="74" t="str">
        <f>IF(B14&gt;=DATE(2023,7,1),"1800",IF(B14&gt;=DATE(2019,7,1),"1490",IF(B14&gt;=DATE(2018,7,1),"1390",IF(B14&gt;=DATE(2017,7,1),"1300",IF(B14&gt;=DATE(2016,5,1),"1210","1150")))))</f>
        <v>1150</v>
      </c>
      <c r="J14" s="75">
        <f t="shared" ref="J14:J22" si="0">((C14+D14+E14+(F14*C14)+((C14+D14+(F14*C14))*G14)))*I14</f>
        <v>0</v>
      </c>
      <c r="K14" s="119">
        <f t="shared" ref="K14:K22" si="1">J14*H14</f>
        <v>0</v>
      </c>
    </row>
    <row r="15" spans="1:11" ht="18" customHeight="1" x14ac:dyDescent="0.3">
      <c r="A15" s="76">
        <v>2</v>
      </c>
      <c r="B15" s="120"/>
      <c r="C15" s="121"/>
      <c r="D15" s="78"/>
      <c r="E15" s="79"/>
      <c r="F15" s="80"/>
      <c r="G15" s="80"/>
      <c r="H15" s="81">
        <f t="shared" ref="H15:H22" si="2">(YEAR(B14)-YEAR(B15))*12+(MONTH(B14)-MONTH(B15))</f>
        <v>0</v>
      </c>
      <c r="I15" s="82" t="str">
        <f t="shared" ref="I15:I22" si="3">IF(B15&gt;=DATE(2023,7,1),"1800",IF(B15&gt;=DATE(2019,7,1),"1490",IF(B15&gt;=DATE(2018,7,1),"1390",IF(B15&gt;=DATE(2017,7,1),"1300",IF(B15&gt;=DATE(2016,5,1),"1210","1150")))))</f>
        <v>1150</v>
      </c>
      <c r="J15" s="83">
        <f t="shared" si="0"/>
        <v>0</v>
      </c>
      <c r="K15" s="113">
        <f t="shared" si="1"/>
        <v>0</v>
      </c>
    </row>
    <row r="16" spans="1:11" ht="18" customHeight="1" x14ac:dyDescent="0.3">
      <c r="A16" s="76">
        <v>3</v>
      </c>
      <c r="B16" s="120"/>
      <c r="C16" s="121"/>
      <c r="D16" s="78"/>
      <c r="E16" s="79"/>
      <c r="F16" s="80"/>
      <c r="G16" s="80"/>
      <c r="H16" s="81">
        <f t="shared" si="2"/>
        <v>0</v>
      </c>
      <c r="I16" s="82" t="str">
        <f t="shared" si="3"/>
        <v>1150</v>
      </c>
      <c r="J16" s="83">
        <f t="shared" si="0"/>
        <v>0</v>
      </c>
      <c r="K16" s="113">
        <f t="shared" si="1"/>
        <v>0</v>
      </c>
    </row>
    <row r="17" spans="1:11" ht="18" customHeight="1" x14ac:dyDescent="0.3">
      <c r="A17" s="76">
        <v>4</v>
      </c>
      <c r="B17" s="120"/>
      <c r="C17" s="121"/>
      <c r="D17" s="78"/>
      <c r="E17" s="79"/>
      <c r="F17" s="80"/>
      <c r="G17" s="80"/>
      <c r="H17" s="81">
        <f t="shared" si="2"/>
        <v>0</v>
      </c>
      <c r="I17" s="82" t="str">
        <f t="shared" si="3"/>
        <v>1150</v>
      </c>
      <c r="J17" s="83">
        <f t="shared" si="0"/>
        <v>0</v>
      </c>
      <c r="K17" s="113">
        <f t="shared" si="1"/>
        <v>0</v>
      </c>
    </row>
    <row r="18" spans="1:11" ht="18" customHeight="1" x14ac:dyDescent="0.3">
      <c r="A18" s="76">
        <v>5</v>
      </c>
      <c r="B18" s="120"/>
      <c r="C18" s="121"/>
      <c r="D18" s="78"/>
      <c r="E18" s="79"/>
      <c r="F18" s="80"/>
      <c r="G18" s="80"/>
      <c r="H18" s="81">
        <f t="shared" si="2"/>
        <v>0</v>
      </c>
      <c r="I18" s="82" t="str">
        <f t="shared" si="3"/>
        <v>1150</v>
      </c>
      <c r="J18" s="83">
        <f t="shared" si="0"/>
        <v>0</v>
      </c>
      <c r="K18" s="113">
        <f t="shared" si="1"/>
        <v>0</v>
      </c>
    </row>
    <row r="19" spans="1:11" ht="18" customHeight="1" x14ac:dyDescent="0.3">
      <c r="A19" s="76">
        <v>6</v>
      </c>
      <c r="B19" s="120"/>
      <c r="C19" s="121"/>
      <c r="D19" s="78"/>
      <c r="E19" s="79"/>
      <c r="F19" s="80"/>
      <c r="G19" s="80"/>
      <c r="H19" s="81">
        <f t="shared" si="2"/>
        <v>0</v>
      </c>
      <c r="I19" s="82" t="str">
        <f t="shared" si="3"/>
        <v>1150</v>
      </c>
      <c r="J19" s="83">
        <f t="shared" si="0"/>
        <v>0</v>
      </c>
      <c r="K19" s="113">
        <f t="shared" si="1"/>
        <v>0</v>
      </c>
    </row>
    <row r="20" spans="1:11" ht="18" customHeight="1" x14ac:dyDescent="0.3">
      <c r="A20" s="76">
        <v>7</v>
      </c>
      <c r="B20" s="77"/>
      <c r="C20" s="111"/>
      <c r="D20" s="78"/>
      <c r="E20" s="79"/>
      <c r="F20" s="80"/>
      <c r="G20" s="80"/>
      <c r="H20" s="81">
        <f t="shared" si="2"/>
        <v>0</v>
      </c>
      <c r="I20" s="82" t="str">
        <f t="shared" si="3"/>
        <v>1150</v>
      </c>
      <c r="J20" s="83">
        <f t="shared" si="0"/>
        <v>0</v>
      </c>
      <c r="K20" s="113">
        <f t="shared" si="1"/>
        <v>0</v>
      </c>
    </row>
    <row r="21" spans="1:11" ht="18" customHeight="1" x14ac:dyDescent="0.3">
      <c r="A21" s="76">
        <v>8</v>
      </c>
      <c r="B21" s="77"/>
      <c r="C21" s="111"/>
      <c r="D21" s="78"/>
      <c r="E21" s="79"/>
      <c r="F21" s="80"/>
      <c r="G21" s="80"/>
      <c r="H21" s="81">
        <f t="shared" si="2"/>
        <v>0</v>
      </c>
      <c r="I21" s="82" t="str">
        <f t="shared" si="3"/>
        <v>1150</v>
      </c>
      <c r="J21" s="83">
        <f t="shared" si="0"/>
        <v>0</v>
      </c>
      <c r="K21" s="113">
        <f t="shared" si="1"/>
        <v>0</v>
      </c>
    </row>
    <row r="22" spans="1:11" ht="18" customHeight="1" x14ac:dyDescent="0.3">
      <c r="A22" s="84">
        <v>9</v>
      </c>
      <c r="B22" s="85"/>
      <c r="C22" s="114"/>
      <c r="D22" s="86"/>
      <c r="E22" s="87"/>
      <c r="F22" s="88"/>
      <c r="G22" s="88"/>
      <c r="H22" s="89">
        <f t="shared" si="2"/>
        <v>0</v>
      </c>
      <c r="I22" s="90" t="str">
        <f t="shared" si="3"/>
        <v>1150</v>
      </c>
      <c r="J22" s="91">
        <f t="shared" si="0"/>
        <v>0</v>
      </c>
      <c r="K22" s="116">
        <f t="shared" si="1"/>
        <v>0</v>
      </c>
    </row>
    <row r="23" spans="1:11" ht="24" customHeight="1" x14ac:dyDescent="0.3">
      <c r="A23" s="18"/>
      <c r="B23" s="19" t="s">
        <v>9</v>
      </c>
      <c r="C23" s="17"/>
      <c r="D23" s="17"/>
      <c r="E23" s="18"/>
      <c r="F23" s="17"/>
      <c r="G23" s="17"/>
      <c r="H23" s="50">
        <f>SUM(H14:H22)</f>
        <v>1490</v>
      </c>
      <c r="I23" s="16"/>
      <c r="J23" s="15"/>
      <c r="K23" s="122">
        <f>SUM(K14:K22)</f>
        <v>0</v>
      </c>
    </row>
    <row r="24" spans="1:11" ht="21.95" customHeight="1" x14ac:dyDescent="0.25">
      <c r="A24" s="7"/>
      <c r="B24" s="14" t="s">
        <v>8</v>
      </c>
      <c r="C24" s="8"/>
      <c r="D24" s="8"/>
      <c r="E24" s="7"/>
      <c r="F24" s="7"/>
      <c r="G24" s="7"/>
      <c r="H24" s="293">
        <f>J14</f>
        <v>0</v>
      </c>
      <c r="I24" s="361"/>
      <c r="J24" s="274" t="s">
        <v>47</v>
      </c>
      <c r="K24" s="333"/>
    </row>
    <row r="25" spans="1:11" ht="21.95" customHeight="1" x14ac:dyDescent="0.25">
      <c r="A25" s="7"/>
      <c r="B25" s="14" t="s">
        <v>51</v>
      </c>
      <c r="C25" s="8"/>
      <c r="D25" s="8"/>
      <c r="E25" s="7"/>
      <c r="F25" s="7"/>
      <c r="G25" s="7"/>
      <c r="H25" s="293">
        <f>K23/H23</f>
        <v>0</v>
      </c>
      <c r="I25" s="361"/>
      <c r="J25" s="334"/>
      <c r="K25" s="335"/>
    </row>
    <row r="26" spans="1:11" ht="21.95" customHeight="1" x14ac:dyDescent="0.25">
      <c r="A26" s="47"/>
      <c r="B26" s="49"/>
      <c r="C26" s="48"/>
      <c r="D26" s="48"/>
      <c r="E26" s="47"/>
      <c r="F26" s="47"/>
      <c r="G26" s="47"/>
      <c r="H26" s="137"/>
      <c r="I26" s="137"/>
      <c r="J26" s="334"/>
      <c r="K26" s="335"/>
    </row>
    <row r="27" spans="1:11" ht="21.95" customHeight="1" x14ac:dyDescent="0.3">
      <c r="A27" s="10" t="s">
        <v>6</v>
      </c>
      <c r="B27" s="13" t="s">
        <v>5</v>
      </c>
      <c r="C27" s="12"/>
      <c r="D27" s="12"/>
      <c r="E27" s="11"/>
      <c r="F27" s="7"/>
      <c r="G27" s="7"/>
      <c r="H27" s="293">
        <f>SUM(H28:H29)</f>
        <v>0</v>
      </c>
      <c r="I27" s="361"/>
      <c r="J27" s="334"/>
      <c r="K27" s="335"/>
    </row>
    <row r="28" spans="1:11" ht="21.95" customHeight="1" x14ac:dyDescent="0.25">
      <c r="A28" s="10">
        <v>1</v>
      </c>
      <c r="B28" s="9" t="s">
        <v>37</v>
      </c>
      <c r="C28" s="8"/>
      <c r="D28" s="8"/>
      <c r="E28" s="7"/>
      <c r="F28" s="7"/>
      <c r="G28" s="7"/>
      <c r="H28" s="289">
        <f>3*H24</f>
        <v>0</v>
      </c>
      <c r="I28" s="362"/>
      <c r="J28" s="334"/>
      <c r="K28" s="335"/>
    </row>
    <row r="29" spans="1:11" ht="43.5" customHeight="1" x14ac:dyDescent="0.25">
      <c r="A29" s="10">
        <v>2</v>
      </c>
      <c r="B29" s="364" t="s">
        <v>56</v>
      </c>
      <c r="C29" s="365"/>
      <c r="D29" s="365"/>
      <c r="E29" s="365"/>
      <c r="F29" s="365"/>
      <c r="G29" s="366"/>
      <c r="H29" s="363">
        <f>1.5*H25*K7</f>
        <v>0</v>
      </c>
      <c r="I29" s="362"/>
      <c r="J29" s="334"/>
      <c r="K29" s="335"/>
    </row>
    <row r="30" spans="1:11" s="96" customFormat="1" ht="21.95" customHeight="1" x14ac:dyDescent="0.3">
      <c r="A30" s="92"/>
      <c r="B30" s="93" t="s">
        <v>0</v>
      </c>
      <c r="C30" s="94"/>
      <c r="D30" s="94"/>
      <c r="E30" s="95"/>
      <c r="F30" s="95"/>
      <c r="G30" s="95"/>
      <c r="H30" s="291">
        <f>SUM(H28:I29)</f>
        <v>0</v>
      </c>
      <c r="I30" s="367"/>
      <c r="J30" s="336"/>
      <c r="K30" s="337"/>
    </row>
    <row r="31" spans="1:11" s="45" customFormat="1" ht="11.25" x14ac:dyDescent="0.2">
      <c r="H31" s="46"/>
    </row>
    <row r="32" spans="1:11" ht="18" x14ac:dyDescent="0.25">
      <c r="B32" s="1"/>
      <c r="C32" s="1"/>
      <c r="D32" s="1"/>
      <c r="H32" s="2"/>
      <c r="I32" s="1"/>
      <c r="J32" s="1"/>
    </row>
    <row r="33" spans="2:10" ht="18" x14ac:dyDescent="0.25">
      <c r="B33" s="1"/>
      <c r="C33" s="1"/>
      <c r="D33" s="1"/>
      <c r="H33" s="2"/>
      <c r="I33" s="1"/>
      <c r="J33" s="1"/>
    </row>
    <row r="34" spans="2:10" ht="18" x14ac:dyDescent="0.25">
      <c r="B34" s="1"/>
      <c r="C34" s="1"/>
      <c r="D34" s="1"/>
      <c r="H34" s="2"/>
      <c r="I34" s="1"/>
      <c r="J34" s="1"/>
    </row>
    <row r="35" spans="2:10" ht="18" x14ac:dyDescent="0.25">
      <c r="B35" s="1"/>
      <c r="C35" s="1"/>
      <c r="D35" s="1"/>
      <c r="H35" s="2"/>
      <c r="I35" s="1"/>
      <c r="J35" s="1"/>
    </row>
    <row r="36" spans="2:10" ht="18" x14ac:dyDescent="0.25">
      <c r="B36" s="1"/>
      <c r="C36" s="1"/>
      <c r="D36" s="1"/>
      <c r="H36" s="2"/>
      <c r="I36" s="1"/>
      <c r="J36" s="1"/>
    </row>
    <row r="37" spans="2:10" ht="18" x14ac:dyDescent="0.25">
      <c r="B37" s="1"/>
      <c r="C37" s="1"/>
      <c r="D37" s="1"/>
      <c r="H37" s="2"/>
      <c r="I37" s="1"/>
      <c r="J37" s="1"/>
    </row>
    <row r="38" spans="2:10" ht="18" x14ac:dyDescent="0.25">
      <c r="B38" s="1"/>
      <c r="C38" s="1"/>
      <c r="D38" s="1"/>
      <c r="H38" s="2"/>
      <c r="I38" s="1"/>
      <c r="J38" s="1"/>
    </row>
    <row r="39" spans="2:10" ht="18" x14ac:dyDescent="0.25">
      <c r="B39" s="1"/>
      <c r="C39" s="1"/>
      <c r="D39" s="1"/>
      <c r="H39" s="2"/>
      <c r="I39" s="1"/>
      <c r="J39" s="1"/>
    </row>
    <row r="40" spans="2:10" ht="18" x14ac:dyDescent="0.25">
      <c r="B40" s="1"/>
      <c r="C40" s="1"/>
      <c r="D40" s="1"/>
      <c r="H40" s="2"/>
      <c r="I40" s="1"/>
      <c r="J40" s="1"/>
    </row>
    <row r="41" spans="2:10" ht="18" x14ac:dyDescent="0.25">
      <c r="B41" s="1"/>
      <c r="C41" s="1"/>
      <c r="D41" s="1"/>
      <c r="H41" s="2"/>
      <c r="I41" s="1"/>
      <c r="J41" s="1"/>
    </row>
    <row r="42" spans="2:10" ht="18" x14ac:dyDescent="0.25">
      <c r="B42" s="1"/>
      <c r="C42" s="1"/>
      <c r="D42" s="1"/>
      <c r="H42" s="2"/>
      <c r="I42" s="1"/>
      <c r="J42" s="1"/>
    </row>
    <row r="43" spans="2:10" ht="18" x14ac:dyDescent="0.25">
      <c r="B43" s="1"/>
      <c r="C43" s="1"/>
      <c r="D43" s="1"/>
      <c r="H43" s="2"/>
      <c r="I43" s="1"/>
      <c r="J43" s="1"/>
    </row>
    <row r="44" spans="2:10" ht="18" x14ac:dyDescent="0.25">
      <c r="B44" s="1"/>
      <c r="C44" s="1"/>
      <c r="D44" s="1"/>
      <c r="H44" s="2"/>
      <c r="I44" s="1"/>
      <c r="J44" s="1"/>
    </row>
    <row r="45" spans="2:10" ht="18" x14ac:dyDescent="0.25">
      <c r="B45" s="1"/>
      <c r="C45" s="1"/>
      <c r="D45" s="1"/>
      <c r="H45" s="2"/>
      <c r="I45" s="1"/>
      <c r="J45" s="1"/>
    </row>
    <row r="46" spans="2:10" ht="18" x14ac:dyDescent="0.25">
      <c r="B46" s="1"/>
      <c r="C46" s="1"/>
      <c r="D46" s="1"/>
      <c r="H46" s="2"/>
      <c r="I46" s="1"/>
      <c r="J46" s="1"/>
    </row>
    <row r="47" spans="2:10" ht="18" x14ac:dyDescent="0.25">
      <c r="B47" s="1"/>
      <c r="C47" s="1"/>
      <c r="D47" s="1"/>
      <c r="H47" s="2"/>
      <c r="I47" s="1"/>
      <c r="J47" s="1"/>
    </row>
    <row r="48" spans="2:10" s="5" customFormat="1" ht="18" x14ac:dyDescent="0.25">
      <c r="B48" s="1"/>
      <c r="H48" s="6"/>
    </row>
    <row r="49" spans="2:10" s="5" customFormat="1" ht="18" x14ac:dyDescent="0.25">
      <c r="B49" s="1"/>
      <c r="H49" s="6"/>
    </row>
    <row r="50" spans="2:10" s="5" customFormat="1" ht="18" x14ac:dyDescent="0.25">
      <c r="B50" s="1"/>
      <c r="H50" s="6"/>
    </row>
    <row r="51" spans="2:10" s="5" customFormat="1" ht="18" x14ac:dyDescent="0.25">
      <c r="B51" s="1"/>
      <c r="C51" s="1"/>
      <c r="D51" s="1"/>
      <c r="E51" s="1"/>
      <c r="F51" s="1"/>
      <c r="G51" s="1"/>
      <c r="H51" s="2"/>
      <c r="I51" s="1"/>
    </row>
    <row r="52" spans="2:10" s="5" customFormat="1" ht="18" x14ac:dyDescent="0.25">
      <c r="B52" s="1"/>
      <c r="C52" s="1"/>
      <c r="D52" s="1"/>
      <c r="E52" s="1"/>
      <c r="F52" s="1"/>
      <c r="G52" s="1"/>
      <c r="H52" s="2"/>
      <c r="I52" s="1"/>
    </row>
    <row r="53" spans="2:10" ht="18" x14ac:dyDescent="0.25">
      <c r="B53" s="1"/>
      <c r="C53" s="1"/>
      <c r="D53" s="1"/>
      <c r="H53" s="2"/>
      <c r="I53" s="1"/>
      <c r="J53" s="1"/>
    </row>
    <row r="54" spans="2:10" ht="18" x14ac:dyDescent="0.25">
      <c r="B54" s="1"/>
      <c r="C54" s="1"/>
      <c r="D54" s="1"/>
      <c r="H54" s="2"/>
      <c r="I54" s="1"/>
      <c r="J54" s="1"/>
    </row>
    <row r="55" spans="2:10" ht="18" x14ac:dyDescent="0.25">
      <c r="B55" s="1"/>
      <c r="C55" s="1"/>
      <c r="D55" s="1"/>
      <c r="H55" s="2"/>
      <c r="I55" s="1"/>
      <c r="J55" s="1"/>
    </row>
    <row r="56" spans="2:10" ht="18" x14ac:dyDescent="0.25">
      <c r="B56" s="1"/>
      <c r="C56" s="1"/>
      <c r="D56" s="1"/>
      <c r="H56" s="2"/>
      <c r="I56" s="1"/>
      <c r="J56" s="1"/>
    </row>
    <row r="57" spans="2:10" ht="18" x14ac:dyDescent="0.25">
      <c r="B57" s="1"/>
      <c r="C57" s="1"/>
      <c r="D57" s="1"/>
      <c r="H57" s="2"/>
      <c r="I57" s="1"/>
      <c r="J57" s="1"/>
    </row>
    <row r="58" spans="2:10" ht="18" x14ac:dyDescent="0.25">
      <c r="B58" s="1"/>
      <c r="C58" s="1"/>
      <c r="D58" s="1"/>
      <c r="H58" s="2"/>
      <c r="I58" s="1"/>
      <c r="J58" s="1"/>
    </row>
    <row r="59" spans="2:10" ht="18" x14ac:dyDescent="0.25">
      <c r="B59" s="1"/>
      <c r="C59" s="1"/>
      <c r="D59" s="1"/>
      <c r="E59" s="2"/>
      <c r="H59" s="1"/>
      <c r="I59" s="1"/>
      <c r="J59" s="1"/>
    </row>
    <row r="60" spans="2:10" ht="18" x14ac:dyDescent="0.25">
      <c r="B60" s="1"/>
      <c r="C60" s="1"/>
      <c r="D60" s="1"/>
      <c r="E60" s="2"/>
      <c r="H60" s="1"/>
      <c r="I60" s="1"/>
      <c r="J60" s="1"/>
    </row>
    <row r="61" spans="2:10" ht="18" x14ac:dyDescent="0.25">
      <c r="B61" s="1"/>
      <c r="C61" s="1"/>
      <c r="D61" s="1"/>
      <c r="E61" s="2"/>
      <c r="H61" s="1"/>
      <c r="I61" s="1"/>
      <c r="J61" s="1"/>
    </row>
    <row r="62" spans="2:10" ht="18" x14ac:dyDescent="0.25">
      <c r="B62" s="1"/>
      <c r="C62" s="1"/>
      <c r="D62" s="1"/>
      <c r="E62" s="2"/>
      <c r="H62" s="1"/>
      <c r="I62" s="1"/>
      <c r="J62" s="1"/>
    </row>
    <row r="63" spans="2:10" ht="18" x14ac:dyDescent="0.25">
      <c r="B63" s="1"/>
      <c r="C63" s="1"/>
      <c r="D63" s="1"/>
      <c r="E63" s="2"/>
      <c r="H63" s="1"/>
      <c r="I63" s="1"/>
      <c r="J63" s="1"/>
    </row>
    <row r="64" spans="2:10" ht="18" x14ac:dyDescent="0.25">
      <c r="B64" s="1"/>
      <c r="C64" s="1"/>
      <c r="D64" s="1"/>
      <c r="E64" s="2"/>
      <c r="H64" s="1"/>
      <c r="I64" s="1"/>
      <c r="J64" s="1"/>
    </row>
    <row r="65" spans="2:10" ht="18" x14ac:dyDescent="0.25">
      <c r="B65" s="1"/>
      <c r="C65" s="1"/>
      <c r="D65" s="1"/>
      <c r="E65" s="2"/>
      <c r="H65" s="1"/>
      <c r="I65" s="1"/>
      <c r="J65" s="1"/>
    </row>
    <row r="66" spans="2:10" ht="18" x14ac:dyDescent="0.25">
      <c r="B66" s="1"/>
      <c r="C66" s="1"/>
      <c r="D66" s="1"/>
      <c r="E66" s="2"/>
      <c r="H66" s="1"/>
      <c r="I66" s="1"/>
      <c r="J66" s="1"/>
    </row>
    <row r="67" spans="2:10" ht="18" x14ac:dyDescent="0.25">
      <c r="B67" s="1"/>
      <c r="C67" s="1"/>
      <c r="D67" s="1"/>
      <c r="E67" s="2"/>
      <c r="H67" s="1"/>
      <c r="I67" s="1"/>
      <c r="J67" s="1"/>
    </row>
    <row r="68" spans="2:10" ht="18" x14ac:dyDescent="0.25">
      <c r="B68" s="1"/>
      <c r="C68" s="1"/>
      <c r="D68" s="1"/>
      <c r="E68" s="2"/>
      <c r="H68" s="1"/>
      <c r="I68" s="1"/>
      <c r="J68" s="1"/>
    </row>
    <row r="69" spans="2:10" ht="18" x14ac:dyDescent="0.25">
      <c r="B69" s="1"/>
      <c r="C69" s="1"/>
      <c r="D69" s="1"/>
      <c r="E69" s="2"/>
      <c r="H69" s="1"/>
      <c r="I69" s="1"/>
      <c r="J69" s="1"/>
    </row>
    <row r="70" spans="2:10" ht="18" x14ac:dyDescent="0.25">
      <c r="B70" s="1"/>
      <c r="C70" s="1"/>
      <c r="D70" s="1"/>
      <c r="E70" s="2"/>
      <c r="H70" s="1"/>
      <c r="I70" s="1"/>
      <c r="J70" s="1"/>
    </row>
    <row r="71" spans="2:10" ht="18" x14ac:dyDescent="0.25">
      <c r="B71" s="5"/>
      <c r="C71" s="5"/>
      <c r="D71" s="5"/>
      <c r="E71" s="6"/>
      <c r="F71" s="5"/>
      <c r="G71" s="5"/>
      <c r="H71" s="1"/>
      <c r="I71" s="1"/>
      <c r="J71" s="1"/>
    </row>
    <row r="72" spans="2:10" ht="18" x14ac:dyDescent="0.25">
      <c r="B72" s="5"/>
      <c r="C72" s="5"/>
      <c r="D72" s="5"/>
      <c r="E72" s="6"/>
      <c r="F72" s="5"/>
      <c r="G72" s="5"/>
      <c r="H72" s="1"/>
      <c r="I72" s="1"/>
      <c r="J72" s="1"/>
    </row>
    <row r="73" spans="2:10" ht="18" x14ac:dyDescent="0.25">
      <c r="B73" s="5"/>
      <c r="C73" s="5"/>
      <c r="D73" s="5"/>
      <c r="E73" s="6"/>
      <c r="F73" s="5"/>
      <c r="G73" s="5"/>
      <c r="H73" s="1"/>
      <c r="I73" s="1"/>
      <c r="J73" s="1"/>
    </row>
    <row r="74" spans="2:10" ht="18" x14ac:dyDescent="0.25">
      <c r="B74" s="5"/>
      <c r="C74" s="5"/>
      <c r="D74" s="5"/>
      <c r="E74" s="6"/>
      <c r="F74" s="5"/>
      <c r="G74" s="5"/>
      <c r="H74" s="1"/>
      <c r="I74" s="1"/>
      <c r="J74" s="1"/>
    </row>
    <row r="75" spans="2:10" ht="18" x14ac:dyDescent="0.25">
      <c r="B75" s="5"/>
      <c r="C75" s="5"/>
      <c r="D75" s="5"/>
      <c r="E75" s="6"/>
      <c r="F75" s="5"/>
      <c r="G75" s="5"/>
      <c r="H75" s="1"/>
      <c r="I75" s="1"/>
      <c r="J75" s="1"/>
    </row>
    <row r="76" spans="2:10" ht="18" x14ac:dyDescent="0.25">
      <c r="B76" s="5"/>
      <c r="C76" s="5"/>
      <c r="D76" s="5"/>
      <c r="E76" s="6"/>
      <c r="F76" s="5"/>
      <c r="G76" s="5"/>
      <c r="H76" s="1"/>
      <c r="I76" s="1"/>
      <c r="J76" s="1"/>
    </row>
    <row r="77" spans="2:10" ht="18" x14ac:dyDescent="0.25">
      <c r="B77" s="5"/>
      <c r="C77" s="5"/>
      <c r="D77" s="5"/>
      <c r="E77" s="6"/>
      <c r="F77" s="5"/>
      <c r="G77" s="5"/>
      <c r="H77" s="1"/>
      <c r="I77" s="1"/>
      <c r="J77" s="1"/>
    </row>
    <row r="78" spans="2:10" s="5" customFormat="1" ht="18" x14ac:dyDescent="0.25">
      <c r="E78" s="6"/>
    </row>
    <row r="79" spans="2:10" s="5" customFormat="1" ht="18" x14ac:dyDescent="0.25">
      <c r="E79" s="6"/>
    </row>
    <row r="80" spans="2:10" s="5" customFormat="1" ht="18" x14ac:dyDescent="0.25">
      <c r="E80" s="6"/>
    </row>
    <row r="81" spans="2:10" s="5" customFormat="1" ht="18" x14ac:dyDescent="0.25">
      <c r="B81" s="1"/>
      <c r="C81" s="1"/>
      <c r="D81" s="1"/>
      <c r="E81" s="2"/>
      <c r="F81" s="1"/>
      <c r="G81" s="1"/>
    </row>
    <row r="82" spans="2:10" s="5" customFormat="1" ht="18" x14ac:dyDescent="0.25">
      <c r="B82" s="1"/>
      <c r="C82" s="1"/>
      <c r="D82" s="1"/>
      <c r="E82" s="2"/>
      <c r="F82" s="1"/>
      <c r="G82" s="1"/>
    </row>
    <row r="83" spans="2:10" s="5" customFormat="1" ht="18" x14ac:dyDescent="0.25">
      <c r="B83" s="1"/>
      <c r="C83" s="1"/>
      <c r="D83" s="1"/>
      <c r="E83" s="2"/>
      <c r="F83" s="1"/>
      <c r="G83" s="1"/>
    </row>
    <row r="84" spans="2:10" s="5" customFormat="1" ht="18" x14ac:dyDescent="0.25">
      <c r="B84" s="1"/>
      <c r="C84" s="1"/>
      <c r="D84" s="1"/>
      <c r="E84" s="2"/>
      <c r="F84" s="1"/>
      <c r="G84" s="1"/>
    </row>
    <row r="85" spans="2:10" s="5" customFormat="1" ht="18" x14ac:dyDescent="0.25">
      <c r="B85" s="1"/>
      <c r="C85" s="1"/>
      <c r="D85" s="1"/>
      <c r="E85" s="2"/>
      <c r="F85" s="1"/>
      <c r="G85" s="1"/>
    </row>
    <row r="86" spans="2:10" s="5" customFormat="1" ht="18" x14ac:dyDescent="0.25">
      <c r="B86" s="1"/>
      <c r="C86" s="1"/>
      <c r="D86" s="1"/>
      <c r="E86" s="2"/>
      <c r="F86" s="1"/>
      <c r="G86" s="1"/>
    </row>
    <row r="87" spans="2:10" s="5" customFormat="1" ht="18" x14ac:dyDescent="0.25">
      <c r="B87" s="1"/>
      <c r="C87" s="1"/>
      <c r="D87" s="1"/>
      <c r="E87" s="2"/>
      <c r="F87" s="1"/>
      <c r="G87" s="1"/>
    </row>
    <row r="88" spans="2:10" ht="18" x14ac:dyDescent="0.25">
      <c r="B88" s="1"/>
      <c r="C88" s="1"/>
      <c r="D88" s="1"/>
      <c r="E88" s="2"/>
      <c r="H88" s="1"/>
      <c r="I88" s="1"/>
      <c r="J88" s="1"/>
    </row>
    <row r="89" spans="2:10" ht="18" x14ac:dyDescent="0.25">
      <c r="B89" s="1"/>
      <c r="C89" s="1"/>
      <c r="D89" s="1"/>
      <c r="E89" s="2"/>
      <c r="H89" s="1"/>
      <c r="I89" s="1"/>
      <c r="J89" s="1"/>
    </row>
    <row r="90" spans="2:10" ht="18" x14ac:dyDescent="0.25">
      <c r="B90" s="1"/>
      <c r="C90" s="1"/>
      <c r="D90" s="1"/>
      <c r="E90" s="2"/>
      <c r="H90" s="1"/>
      <c r="I90" s="1"/>
      <c r="J90" s="1"/>
    </row>
    <row r="91" spans="2:10" ht="18" x14ac:dyDescent="0.25">
      <c r="B91" s="1"/>
      <c r="C91" s="1"/>
      <c r="D91" s="1"/>
      <c r="E91" s="2"/>
      <c r="H91" s="1"/>
      <c r="I91" s="1"/>
      <c r="J91" s="1"/>
    </row>
    <row r="92" spans="2:10" ht="18" x14ac:dyDescent="0.25">
      <c r="B92" s="1"/>
      <c r="C92" s="1"/>
      <c r="D92" s="1"/>
      <c r="E92" s="2"/>
      <c r="H92" s="1"/>
      <c r="I92" s="1"/>
      <c r="J92" s="1"/>
    </row>
    <row r="93" spans="2:10" ht="18" x14ac:dyDescent="0.25">
      <c r="B93" s="1"/>
      <c r="C93" s="1"/>
      <c r="D93" s="1"/>
      <c r="E93" s="2"/>
      <c r="H93" s="1"/>
      <c r="I93" s="1"/>
      <c r="J93" s="1"/>
    </row>
    <row r="94" spans="2:10" ht="18" x14ac:dyDescent="0.25">
      <c r="B94" s="1"/>
      <c r="C94" s="1"/>
      <c r="D94" s="1"/>
      <c r="E94" s="2"/>
      <c r="H94" s="1"/>
      <c r="I94" s="1"/>
      <c r="J94" s="1"/>
    </row>
    <row r="95" spans="2:10" ht="18" x14ac:dyDescent="0.25">
      <c r="B95" s="1"/>
      <c r="C95" s="1"/>
      <c r="D95" s="1"/>
      <c r="E95" s="2"/>
      <c r="H95" s="1"/>
      <c r="I95" s="1"/>
      <c r="J95" s="1"/>
    </row>
    <row r="96" spans="2:10" ht="18" x14ac:dyDescent="0.25">
      <c r="B96" s="1"/>
      <c r="C96" s="1"/>
      <c r="D96" s="1"/>
      <c r="E96" s="2"/>
      <c r="H96" s="1"/>
      <c r="I96" s="1"/>
      <c r="J96" s="1"/>
    </row>
    <row r="97" spans="5:5" s="1" customFormat="1" ht="18" x14ac:dyDescent="0.25">
      <c r="E97" s="2"/>
    </row>
    <row r="98" spans="5:5" s="1" customFormat="1" ht="18" x14ac:dyDescent="0.25">
      <c r="E98" s="2"/>
    </row>
    <row r="99" spans="5:5" s="1" customFormat="1" ht="18" x14ac:dyDescent="0.25">
      <c r="E99" s="2"/>
    </row>
    <row r="100" spans="5:5" s="1" customFormat="1" ht="18" x14ac:dyDescent="0.25">
      <c r="E100" s="2"/>
    </row>
    <row r="101" spans="5:5" s="1" customFormat="1" ht="18" x14ac:dyDescent="0.25">
      <c r="E101" s="2"/>
    </row>
    <row r="102" spans="5:5" s="1" customFormat="1" ht="18" x14ac:dyDescent="0.25">
      <c r="E102" s="2"/>
    </row>
    <row r="103" spans="5:5" s="1" customFormat="1" ht="18" x14ac:dyDescent="0.25">
      <c r="E103" s="2"/>
    </row>
    <row r="104" spans="5:5" s="1" customFormat="1" ht="18" x14ac:dyDescent="0.25">
      <c r="E104" s="2"/>
    </row>
    <row r="105" spans="5:5" s="1" customFormat="1" ht="18" x14ac:dyDescent="0.25">
      <c r="E105" s="2"/>
    </row>
    <row r="106" spans="5:5" s="1" customFormat="1" ht="18" x14ac:dyDescent="0.25">
      <c r="E106" s="2"/>
    </row>
    <row r="107" spans="5:5" s="1" customFormat="1" ht="18" x14ac:dyDescent="0.25">
      <c r="E107" s="2"/>
    </row>
    <row r="108" spans="5:5" s="1" customFormat="1" ht="18" x14ac:dyDescent="0.25">
      <c r="E108" s="2"/>
    </row>
    <row r="109" spans="5:5" s="1" customFormat="1" ht="18" x14ac:dyDescent="0.25">
      <c r="E109" s="2"/>
    </row>
    <row r="110" spans="5:5" s="1" customFormat="1" ht="18" x14ac:dyDescent="0.25">
      <c r="E110" s="2"/>
    </row>
    <row r="111" spans="5:5" s="1" customFormat="1" ht="18" x14ac:dyDescent="0.25">
      <c r="E111" s="2"/>
    </row>
    <row r="112" spans="5:5" s="1" customFormat="1" ht="18" x14ac:dyDescent="0.25">
      <c r="E112" s="2"/>
    </row>
    <row r="113" spans="5:5" s="1" customFormat="1" ht="18" x14ac:dyDescent="0.25">
      <c r="E113" s="2"/>
    </row>
    <row r="114" spans="5:5" s="1" customFormat="1" ht="18" x14ac:dyDescent="0.25">
      <c r="E114" s="2"/>
    </row>
    <row r="115" spans="5:5" s="1" customFormat="1" ht="18" x14ac:dyDescent="0.25">
      <c r="E115" s="2"/>
    </row>
    <row r="116" spans="5:5" s="1" customFormat="1" ht="18" x14ac:dyDescent="0.25">
      <c r="E116" s="2"/>
    </row>
    <row r="117" spans="5:5" s="1" customFormat="1" ht="18" x14ac:dyDescent="0.25">
      <c r="E117" s="2"/>
    </row>
    <row r="118" spans="5:5" s="1" customFormat="1" ht="18" x14ac:dyDescent="0.25">
      <c r="E118" s="2"/>
    </row>
    <row r="119" spans="5:5" s="1" customFormat="1" ht="18" x14ac:dyDescent="0.25">
      <c r="E119" s="2"/>
    </row>
    <row r="120" spans="5:5" s="1" customFormat="1" ht="18" x14ac:dyDescent="0.25">
      <c r="E120" s="2"/>
    </row>
    <row r="121" spans="5:5" s="1" customFormat="1" ht="18" x14ac:dyDescent="0.25">
      <c r="E121" s="2"/>
    </row>
    <row r="122" spans="5:5" s="1" customFormat="1" ht="18" x14ac:dyDescent="0.25">
      <c r="E122" s="2"/>
    </row>
    <row r="123" spans="5:5" s="1" customFormat="1" ht="18" x14ac:dyDescent="0.25">
      <c r="E123" s="2"/>
    </row>
    <row r="124" spans="5:5" s="1" customFormat="1" ht="18" x14ac:dyDescent="0.25">
      <c r="E124" s="2"/>
    </row>
    <row r="125" spans="5:5" s="1" customFormat="1" ht="18" x14ac:dyDescent="0.25">
      <c r="E125" s="2"/>
    </row>
    <row r="126" spans="5:5" s="1" customFormat="1" ht="18" x14ac:dyDescent="0.25">
      <c r="E126" s="2"/>
    </row>
    <row r="127" spans="5:5" s="1" customFormat="1" ht="18" x14ac:dyDescent="0.25">
      <c r="E127" s="2"/>
    </row>
    <row r="128" spans="5:5" s="1" customFormat="1" ht="18" x14ac:dyDescent="0.25">
      <c r="E128" s="2"/>
    </row>
    <row r="129" spans="5:5" s="1" customFormat="1" ht="18" x14ac:dyDescent="0.25">
      <c r="E129" s="2"/>
    </row>
    <row r="130" spans="5:5" s="1" customFormat="1" ht="18" x14ac:dyDescent="0.25">
      <c r="E130" s="2"/>
    </row>
    <row r="131" spans="5:5" s="1" customFormat="1" ht="18" x14ac:dyDescent="0.25">
      <c r="E131" s="2"/>
    </row>
    <row r="132" spans="5:5" s="1" customFormat="1" ht="18" x14ac:dyDescent="0.25">
      <c r="E132" s="2"/>
    </row>
    <row r="133" spans="5:5" s="1" customFormat="1" ht="18" x14ac:dyDescent="0.25">
      <c r="E133" s="2"/>
    </row>
    <row r="134" spans="5:5" s="1" customFormat="1" ht="18" x14ac:dyDescent="0.25">
      <c r="E134" s="2"/>
    </row>
    <row r="135" spans="5:5" s="1" customFormat="1" ht="18" x14ac:dyDescent="0.25">
      <c r="E135" s="2"/>
    </row>
    <row r="136" spans="5:5" s="1" customFormat="1" ht="18" x14ac:dyDescent="0.25">
      <c r="E136" s="2"/>
    </row>
    <row r="137" spans="5:5" s="1" customFormat="1" ht="18" x14ac:dyDescent="0.25">
      <c r="E137" s="2"/>
    </row>
    <row r="138" spans="5:5" s="1" customFormat="1" ht="18" x14ac:dyDescent="0.25">
      <c r="E138" s="2"/>
    </row>
    <row r="139" spans="5:5" s="1" customFormat="1" ht="18" x14ac:dyDescent="0.25">
      <c r="E139" s="2"/>
    </row>
    <row r="140" spans="5:5" s="1" customFormat="1" ht="18" x14ac:dyDescent="0.25">
      <c r="E140" s="2"/>
    </row>
    <row r="141" spans="5:5" s="1" customFormat="1" ht="18" x14ac:dyDescent="0.25">
      <c r="E141" s="2"/>
    </row>
    <row r="142" spans="5:5" s="1" customFormat="1" ht="18" x14ac:dyDescent="0.25">
      <c r="E142" s="2"/>
    </row>
    <row r="143" spans="5:5" s="1" customFormat="1" ht="18" x14ac:dyDescent="0.25">
      <c r="E143" s="2"/>
    </row>
    <row r="144" spans="5:5" s="1" customFormat="1" ht="18" x14ac:dyDescent="0.25">
      <c r="E144" s="2"/>
    </row>
    <row r="145" spans="5:5" s="1" customFormat="1" ht="18" x14ac:dyDescent="0.25">
      <c r="E145" s="2"/>
    </row>
    <row r="146" spans="5:5" s="1" customFormat="1" ht="18" x14ac:dyDescent="0.25">
      <c r="E146" s="2"/>
    </row>
    <row r="147" spans="5:5" s="1" customFormat="1" ht="18" x14ac:dyDescent="0.25">
      <c r="E147" s="2"/>
    </row>
    <row r="148" spans="5:5" s="1" customFormat="1" ht="18" x14ac:dyDescent="0.25">
      <c r="E148" s="2"/>
    </row>
    <row r="149" spans="5:5" s="1" customFormat="1" ht="18" x14ac:dyDescent="0.25">
      <c r="E149" s="2"/>
    </row>
    <row r="150" spans="5:5" s="1" customFormat="1" ht="18" x14ac:dyDescent="0.25">
      <c r="E150" s="2"/>
    </row>
    <row r="151" spans="5:5" s="1" customFormat="1" ht="18" x14ac:dyDescent="0.25">
      <c r="E151" s="2"/>
    </row>
    <row r="152" spans="5:5" s="1" customFormat="1" ht="18" x14ac:dyDescent="0.25">
      <c r="E152" s="2"/>
    </row>
    <row r="153" spans="5:5" s="1" customFormat="1" ht="18" x14ac:dyDescent="0.25">
      <c r="E153" s="2"/>
    </row>
    <row r="154" spans="5:5" s="1" customFormat="1" ht="18" x14ac:dyDescent="0.25">
      <c r="E154" s="2"/>
    </row>
    <row r="155" spans="5:5" s="1" customFormat="1" ht="18" x14ac:dyDescent="0.25">
      <c r="E155" s="2"/>
    </row>
    <row r="156" spans="5:5" s="1" customFormat="1" ht="18" x14ac:dyDescent="0.25">
      <c r="E156" s="2"/>
    </row>
    <row r="157" spans="5:5" s="1" customFormat="1" ht="18" x14ac:dyDescent="0.25">
      <c r="E157" s="2"/>
    </row>
    <row r="158" spans="5:5" s="1" customFormat="1" ht="18" x14ac:dyDescent="0.25">
      <c r="E158" s="2"/>
    </row>
    <row r="159" spans="5:5" s="1" customFormat="1" ht="18" x14ac:dyDescent="0.25">
      <c r="E159" s="2"/>
    </row>
    <row r="160" spans="5:5" s="1" customFormat="1" ht="18" x14ac:dyDescent="0.25">
      <c r="E160" s="2"/>
    </row>
    <row r="161" spans="5:5" s="1" customFormat="1" ht="18" x14ac:dyDescent="0.25">
      <c r="E161" s="2"/>
    </row>
    <row r="162" spans="5:5" s="1" customFormat="1" ht="18" x14ac:dyDescent="0.25">
      <c r="E162" s="2"/>
    </row>
    <row r="163" spans="5:5" s="1" customFormat="1" ht="18" x14ac:dyDescent="0.25">
      <c r="E163" s="2"/>
    </row>
    <row r="164" spans="5:5" s="1" customFormat="1" ht="18" x14ac:dyDescent="0.25">
      <c r="E164" s="2"/>
    </row>
    <row r="165" spans="5:5" s="1" customFormat="1" ht="18" x14ac:dyDescent="0.25">
      <c r="E165" s="2"/>
    </row>
    <row r="166" spans="5:5" s="1" customFormat="1" ht="18" x14ac:dyDescent="0.25">
      <c r="E166" s="2"/>
    </row>
    <row r="167" spans="5:5" s="1" customFormat="1" ht="18" x14ac:dyDescent="0.25">
      <c r="E167" s="2"/>
    </row>
    <row r="168" spans="5:5" s="1" customFormat="1" ht="18" x14ac:dyDescent="0.25">
      <c r="E168" s="2"/>
    </row>
    <row r="169" spans="5:5" s="1" customFormat="1" ht="18" x14ac:dyDescent="0.25">
      <c r="E169" s="2"/>
    </row>
    <row r="170" spans="5:5" s="1" customFormat="1" ht="18" x14ac:dyDescent="0.25">
      <c r="E170" s="2"/>
    </row>
    <row r="171" spans="5:5" s="1" customFormat="1" ht="18" x14ac:dyDescent="0.25">
      <c r="E171" s="2"/>
    </row>
    <row r="172" spans="5:5" s="1" customFormat="1" ht="18" x14ac:dyDescent="0.25">
      <c r="E172" s="2"/>
    </row>
    <row r="173" spans="5:5" s="1" customFormat="1" ht="18" x14ac:dyDescent="0.25">
      <c r="E173" s="2"/>
    </row>
    <row r="174" spans="5:5" s="1" customFormat="1" ht="18" x14ac:dyDescent="0.25">
      <c r="E174" s="2"/>
    </row>
    <row r="175" spans="5:5" s="1" customFormat="1" ht="18" x14ac:dyDescent="0.25">
      <c r="E175" s="2"/>
    </row>
    <row r="176" spans="5:5" s="1" customFormat="1" ht="18" x14ac:dyDescent="0.25">
      <c r="E176" s="2"/>
    </row>
    <row r="177" spans="2:10" ht="18" x14ac:dyDescent="0.25">
      <c r="B177" s="1"/>
      <c r="C177" s="1"/>
      <c r="D177" s="1"/>
      <c r="E177" s="2"/>
      <c r="H177" s="1"/>
      <c r="I177" s="1"/>
      <c r="J177" s="1"/>
    </row>
    <row r="178" spans="2:10" ht="18" x14ac:dyDescent="0.25">
      <c r="B178" s="1"/>
      <c r="C178" s="1"/>
      <c r="D178" s="1"/>
      <c r="E178" s="2"/>
      <c r="H178" s="1"/>
      <c r="I178" s="1"/>
      <c r="J178" s="1"/>
    </row>
    <row r="179" spans="2:10" x14ac:dyDescent="0.25">
      <c r="C179" s="1"/>
      <c r="D179" s="1"/>
      <c r="E179" s="4"/>
      <c r="F179" s="4"/>
      <c r="G179" s="4"/>
      <c r="H179" s="1"/>
      <c r="I179" s="1"/>
      <c r="J179" s="1"/>
    </row>
    <row r="180" spans="2:10" x14ac:dyDescent="0.25">
      <c r="C180" s="1"/>
      <c r="D180" s="1"/>
      <c r="E180" s="4"/>
      <c r="F180" s="4"/>
      <c r="G180" s="4"/>
      <c r="H180" s="1"/>
      <c r="I180" s="1"/>
      <c r="J180" s="1"/>
    </row>
    <row r="181" spans="2:10" x14ac:dyDescent="0.25">
      <c r="C181" s="1"/>
      <c r="D181" s="1"/>
      <c r="E181" s="4"/>
      <c r="F181" s="4"/>
      <c r="G181" s="4"/>
      <c r="H181" s="1"/>
      <c r="I181" s="1"/>
      <c r="J181" s="1"/>
    </row>
    <row r="182" spans="2:10" x14ac:dyDescent="0.25">
      <c r="C182" s="1"/>
      <c r="D182" s="1"/>
      <c r="E182" s="4"/>
      <c r="F182" s="4"/>
      <c r="G182" s="4"/>
      <c r="H182" s="1"/>
      <c r="I182" s="1"/>
      <c r="J182" s="1"/>
    </row>
    <row r="183" spans="2:10" x14ac:dyDescent="0.25">
      <c r="C183" s="1"/>
      <c r="D183" s="1"/>
      <c r="E183" s="4"/>
      <c r="F183" s="4"/>
      <c r="G183" s="4"/>
      <c r="H183" s="1"/>
      <c r="I183" s="1"/>
      <c r="J183" s="1"/>
    </row>
    <row r="184" spans="2:10" x14ac:dyDescent="0.25">
      <c r="J184" s="1"/>
    </row>
    <row r="185" spans="2:10" x14ac:dyDescent="0.25">
      <c r="J185" s="1"/>
    </row>
  </sheetData>
  <sheetProtection deleteRows="0"/>
  <mergeCells count="29">
    <mergeCell ref="H27:I27"/>
    <mergeCell ref="H28:I28"/>
    <mergeCell ref="H29:I29"/>
    <mergeCell ref="J24:K30"/>
    <mergeCell ref="E6:H6"/>
    <mergeCell ref="I6:J6"/>
    <mergeCell ref="K12:K13"/>
    <mergeCell ref="I12:I13"/>
    <mergeCell ref="B29:G29"/>
    <mergeCell ref="J12:J13"/>
    <mergeCell ref="H25:I25"/>
    <mergeCell ref="C12:C13"/>
    <mergeCell ref="D12:G12"/>
    <mergeCell ref="H12:H13"/>
    <mergeCell ref="H24:I24"/>
    <mergeCell ref="H30:I30"/>
    <mergeCell ref="A1:D1"/>
    <mergeCell ref="A2:K2"/>
    <mergeCell ref="C3:I3"/>
    <mergeCell ref="E5:K5"/>
    <mergeCell ref="A12:A13"/>
    <mergeCell ref="I8:J8"/>
    <mergeCell ref="B4:D4"/>
    <mergeCell ref="E4:K4"/>
    <mergeCell ref="B5:D5"/>
    <mergeCell ref="B12:B13"/>
    <mergeCell ref="I9:J9"/>
    <mergeCell ref="G10:H10"/>
    <mergeCell ref="K8:K11"/>
  </mergeCells>
  <dataValidations disablePrompts="1" count="1">
    <dataValidation type="list" allowBlank="1" showInputMessage="1" showErrorMessage="1" sqref="K3" xr:uid="{00000000-0002-0000-0400-000000000000}">
      <formula1>"Nam, Nữ"</formula1>
    </dataValidation>
  </dataValidations>
  <pageMargins left="0.31496062992125984" right="0.11811023622047245" top="0.74803149606299213" bottom="0.55118110236220474" header="0.31496062992125984" footer="0.31496062992125984"/>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K185"/>
  <sheetViews>
    <sheetView zoomScaleNormal="100" zoomScaleSheetLayoutView="70" zoomScalePageLayoutView="70" workbookViewId="0">
      <selection activeCell="O12" sqref="O12"/>
    </sheetView>
  </sheetViews>
  <sheetFormatPr defaultRowHeight="15.75" x14ac:dyDescent="0.25"/>
  <cols>
    <col min="1" max="1" width="7" style="1" customWidth="1"/>
    <col min="2" max="2" width="12.25" style="4" customWidth="1"/>
    <col min="3" max="3" width="6.5" style="4" customWidth="1"/>
    <col min="4" max="4" width="6.25" style="4" customWidth="1"/>
    <col min="5" max="5" width="6.375" style="1" customWidth="1"/>
    <col min="6" max="6" width="7" style="1" customWidth="1"/>
    <col min="7" max="7" width="6.875" style="1" customWidth="1"/>
    <col min="8" max="8" width="6.625" style="4" customWidth="1"/>
    <col min="9" max="9" width="7.625" style="4" customWidth="1"/>
    <col min="10" max="10" width="12.875" style="3" customWidth="1"/>
    <col min="11" max="11" width="14.125" style="1" customWidth="1"/>
    <col min="12" max="16384" width="9" style="1"/>
  </cols>
  <sheetData>
    <row r="1" spans="1:11" ht="20.25" customHeight="1" x14ac:dyDescent="0.3">
      <c r="A1" s="258" t="s">
        <v>36</v>
      </c>
      <c r="B1" s="258"/>
      <c r="C1" s="258"/>
      <c r="D1" s="258"/>
      <c r="E1" s="97"/>
      <c r="F1" s="97"/>
      <c r="G1" s="97"/>
      <c r="H1" s="97"/>
      <c r="I1" s="97"/>
      <c r="J1" s="98" t="s">
        <v>35</v>
      </c>
      <c r="K1" s="99" t="s">
        <v>130</v>
      </c>
    </row>
    <row r="2" spans="1:11" s="136" customFormat="1" ht="30" customHeight="1" thickBot="1" x14ac:dyDescent="0.3">
      <c r="A2" s="346" t="s">
        <v>124</v>
      </c>
      <c r="B2" s="356"/>
      <c r="C2" s="356"/>
      <c r="D2" s="356"/>
      <c r="E2" s="356"/>
      <c r="F2" s="356"/>
      <c r="G2" s="356"/>
      <c r="H2" s="356"/>
      <c r="I2" s="356"/>
      <c r="J2" s="356"/>
      <c r="K2" s="356"/>
    </row>
    <row r="3" spans="1:11" s="22" customFormat="1" ht="20.25" customHeight="1" thickBot="1" x14ac:dyDescent="0.35">
      <c r="A3" s="27">
        <v>1</v>
      </c>
      <c r="B3" s="43" t="s">
        <v>34</v>
      </c>
      <c r="C3" s="261"/>
      <c r="D3" s="262"/>
      <c r="E3" s="262"/>
      <c r="F3" s="262"/>
      <c r="G3" s="262"/>
      <c r="H3" s="262"/>
      <c r="I3" s="263"/>
      <c r="J3" s="42" t="s">
        <v>33</v>
      </c>
      <c r="K3" s="57" t="s">
        <v>41</v>
      </c>
    </row>
    <row r="4" spans="1:11" s="56" customFormat="1" ht="36.75" customHeight="1" thickBot="1" x14ac:dyDescent="0.3">
      <c r="A4" s="41">
        <v>2</v>
      </c>
      <c r="B4" s="272" t="s">
        <v>32</v>
      </c>
      <c r="C4" s="272"/>
      <c r="D4" s="272"/>
      <c r="E4" s="264"/>
      <c r="F4" s="265"/>
      <c r="G4" s="265"/>
      <c r="H4" s="265"/>
      <c r="I4" s="265"/>
      <c r="J4" s="265"/>
      <c r="K4" s="266"/>
    </row>
    <row r="5" spans="1:11" s="54" customFormat="1" ht="36" customHeight="1" thickBot="1" x14ac:dyDescent="0.3">
      <c r="A5" s="55">
        <v>3</v>
      </c>
      <c r="B5" s="272" t="s">
        <v>31</v>
      </c>
      <c r="C5" s="272"/>
      <c r="D5" s="273"/>
      <c r="E5" s="264"/>
      <c r="F5" s="265"/>
      <c r="G5" s="265"/>
      <c r="H5" s="265"/>
      <c r="I5" s="265"/>
      <c r="J5" s="265"/>
      <c r="K5" s="266"/>
    </row>
    <row r="6" spans="1:11" s="22" customFormat="1" ht="18" customHeight="1" thickBot="1" x14ac:dyDescent="0.3">
      <c r="A6" s="27">
        <v>4</v>
      </c>
      <c r="B6" s="26" t="s">
        <v>30</v>
      </c>
      <c r="C6" s="25"/>
      <c r="D6" s="27"/>
      <c r="E6" s="267">
        <v>25781</v>
      </c>
      <c r="F6" s="268"/>
      <c r="G6" s="268"/>
      <c r="H6" s="269"/>
      <c r="I6" s="342"/>
      <c r="J6" s="343"/>
      <c r="K6" s="211"/>
    </row>
    <row r="7" spans="1:11" s="22" customFormat="1" ht="18" customHeight="1" thickBot="1" x14ac:dyDescent="0.35">
      <c r="A7" s="27">
        <v>5</v>
      </c>
      <c r="B7" s="26" t="s">
        <v>29</v>
      </c>
      <c r="C7" s="25"/>
      <c r="D7" s="25"/>
      <c r="E7" s="39">
        <v>15</v>
      </c>
      <c r="F7" s="38" t="s">
        <v>28</v>
      </c>
      <c r="G7" s="37"/>
      <c r="H7" s="36">
        <v>5</v>
      </c>
      <c r="I7" s="53" t="s">
        <v>27</v>
      </c>
      <c r="J7" s="34" t="s">
        <v>26</v>
      </c>
      <c r="K7" s="220">
        <f>(E7)+(IF(H7=0,0,IF(H7&lt;7,1/2,1)))</f>
        <v>15.5</v>
      </c>
    </row>
    <row r="8" spans="1:11" s="22" customFormat="1" ht="18" customHeight="1" thickBot="1" x14ac:dyDescent="0.3">
      <c r="A8" s="27">
        <v>6</v>
      </c>
      <c r="B8" s="26" t="s">
        <v>94</v>
      </c>
      <c r="C8" s="25"/>
      <c r="D8" s="25"/>
      <c r="E8" s="28"/>
      <c r="H8" s="52"/>
      <c r="I8" s="284">
        <v>45352</v>
      </c>
      <c r="J8" s="357"/>
      <c r="K8" s="358" t="str">
        <f>IF(F10&lt;2,"Quá tuổi để thôi việc ngay",IF(AND(F10=2,I10=0),"Đủ tuổi thôi việc ngay",IF(AND(F10&gt;=2,10&gt;=1),"Đủ tuổi thôi việc ngay")))</f>
        <v>Đủ tuổi thôi việc ngay</v>
      </c>
    </row>
    <row r="9" spans="1:11" s="22" customFormat="1" ht="18" customHeight="1" x14ac:dyDescent="0.25">
      <c r="A9" s="27">
        <v>7</v>
      </c>
      <c r="B9" s="26" t="s">
        <v>95</v>
      </c>
      <c r="C9" s="25"/>
      <c r="D9" s="25"/>
      <c r="H9" s="25"/>
      <c r="I9" s="353">
        <f>IF(AND(E6&lt;DATE(1971,4,1),K3="Nam"),DATE(INDEX('Bang nghi huu PL2'!$H$4:$H$67,MATCH(MONTH(E6)&amp;YEAR(E6),INDEX('Bang nghi huu PL2'!$D$4:$D$67&amp;'Bang nghi huu PL2'!$E$4:$E$67,0),0)),INDEX('Bang nghi huu PL2'!$G$4:$G$67,MATCH(MONTH(E6)&amp;YEAR(E6),INDEX('Bang nghi huu PL2'!$D$4:$D$67&amp;'Bang nghi huu PL2'!$E$4:$E$67,0),0)),1),IF(AND(E6&gt;=DATE(1966,4,1),K3="Nam"),DATE(YEAR(E6)+62,MONTH(E6)+1,1),IF(AND(E6&lt;=DATE(1980,5,1),K3="Nữ"),DATE(INDEX('Bang nghi huu PL2'!$M$4:$M$116,MATCH(MONTH(E6)&amp;YEAR(E6),INDEX('Bang nghi huu PL2'!$I$4:$I$116&amp;'Bang nghi huu PL2'!$J$4:$J$116,0),0)),INDEX('Bang nghi huu PL2'!$L$4:$L$116,MATCH(MONTH(E6)&amp;YEAR(E6),INDEX('Bang nghi huu PL2'!$I$4:$I$116&amp;'Bang nghi huu PL2'!$J4:$J$116,0),0)),1),IF(AND(E6&gt;=DATE(1975,5,1),K3="Nữ"),DATE(YEAR(E6)+60,MONTH(E6)+1,1),""))))</f>
        <v>46539</v>
      </c>
      <c r="J9" s="353"/>
      <c r="K9" s="359"/>
    </row>
    <row r="10" spans="1:11" s="22" customFormat="1" ht="18" customHeight="1" x14ac:dyDescent="0.25">
      <c r="A10" s="27">
        <v>8</v>
      </c>
      <c r="B10" s="26" t="s">
        <v>122</v>
      </c>
      <c r="C10" s="25"/>
      <c r="D10" s="25"/>
      <c r="F10" s="145">
        <f>DATEDIF(I8,I9,"y")</f>
        <v>3</v>
      </c>
      <c r="G10" s="341" t="s">
        <v>65</v>
      </c>
      <c r="H10" s="341"/>
      <c r="I10" s="213">
        <f>DATEDIF(I8,I9,"ym")</f>
        <v>3</v>
      </c>
      <c r="J10" s="212" t="s">
        <v>64</v>
      </c>
      <c r="K10" s="359"/>
    </row>
    <row r="11" spans="1:11" s="22" customFormat="1" ht="18" customHeight="1" x14ac:dyDescent="0.25">
      <c r="A11" s="27">
        <v>9</v>
      </c>
      <c r="B11" s="26" t="s">
        <v>22</v>
      </c>
      <c r="C11" s="25"/>
      <c r="D11" s="25"/>
      <c r="H11" s="25"/>
      <c r="I11" s="25"/>
      <c r="J11" s="51"/>
      <c r="K11" s="360"/>
    </row>
    <row r="12" spans="1:11" ht="19.5" customHeight="1" x14ac:dyDescent="0.25">
      <c r="A12" s="254" t="s">
        <v>21</v>
      </c>
      <c r="B12" s="254" t="s">
        <v>20</v>
      </c>
      <c r="C12" s="254" t="s">
        <v>19</v>
      </c>
      <c r="D12" s="255" t="s">
        <v>18</v>
      </c>
      <c r="E12" s="256"/>
      <c r="F12" s="256"/>
      <c r="G12" s="257"/>
      <c r="H12" s="254" t="s">
        <v>17</v>
      </c>
      <c r="I12" s="254" t="s">
        <v>16</v>
      </c>
      <c r="J12" s="288" t="s">
        <v>15</v>
      </c>
      <c r="K12" s="254" t="s">
        <v>38</v>
      </c>
    </row>
    <row r="13" spans="1:11" ht="36.75" customHeight="1" x14ac:dyDescent="0.25">
      <c r="A13" s="254"/>
      <c r="B13" s="254"/>
      <c r="C13" s="254"/>
      <c r="D13" s="20" t="s">
        <v>13</v>
      </c>
      <c r="E13" s="21" t="s">
        <v>12</v>
      </c>
      <c r="F13" s="20" t="s">
        <v>11</v>
      </c>
      <c r="G13" s="20" t="s">
        <v>10</v>
      </c>
      <c r="H13" s="254"/>
      <c r="I13" s="254"/>
      <c r="J13" s="288"/>
      <c r="K13" s="254"/>
    </row>
    <row r="14" spans="1:11" ht="18" customHeight="1" x14ac:dyDescent="0.3">
      <c r="A14" s="69">
        <v>1</v>
      </c>
      <c r="B14" s="117"/>
      <c r="C14" s="118"/>
      <c r="D14" s="70"/>
      <c r="E14" s="71"/>
      <c r="F14" s="72"/>
      <c r="G14" s="72"/>
      <c r="H14" s="73">
        <f>(YEAR(I8)-YEAR(B14))*12+(MONTH(I8)-MONTH(B14))</f>
        <v>1490</v>
      </c>
      <c r="I14" s="74" t="str">
        <f>IF(B14&gt;=DATE(2023,7,1),"1800",IF(B14&gt;=DATE(2019,7,1),"1490",IF(B14&gt;=DATE(2018,7,1),"1390",IF(B14&gt;=DATE(2017,7,1),"1300",IF(B14&gt;=DATE(2016,5,1),"1210","1150")))))</f>
        <v>1150</v>
      </c>
      <c r="J14" s="75">
        <f t="shared" ref="J14:J22" si="0">((C14+D14+E14+(F14*C14)+((C14+D14+(F14*C14))*G14)))*I14</f>
        <v>0</v>
      </c>
      <c r="K14" s="119">
        <f t="shared" ref="K14:K22" si="1">J14*H14</f>
        <v>0</v>
      </c>
    </row>
    <row r="15" spans="1:11" ht="18" customHeight="1" x14ac:dyDescent="0.3">
      <c r="A15" s="76">
        <v>2</v>
      </c>
      <c r="B15" s="120"/>
      <c r="C15" s="121"/>
      <c r="D15" s="78"/>
      <c r="E15" s="79"/>
      <c r="F15" s="80"/>
      <c r="G15" s="80"/>
      <c r="H15" s="81">
        <f t="shared" ref="H15:H22" si="2">(YEAR(B14)-YEAR(B15))*12+(MONTH(B14)-MONTH(B15))</f>
        <v>0</v>
      </c>
      <c r="I15" s="82" t="str">
        <f t="shared" ref="I15:I22" si="3">IF(B15&gt;=DATE(2023,7,1),"1800",IF(B15&gt;=DATE(2019,7,1),"1490",IF(B15&gt;=DATE(2018,7,1),"1390",IF(B15&gt;=DATE(2017,7,1),"1300",IF(B15&gt;=DATE(2016,5,1),"1210","1150")))))</f>
        <v>1150</v>
      </c>
      <c r="J15" s="83">
        <f t="shared" si="0"/>
        <v>0</v>
      </c>
      <c r="K15" s="113">
        <f t="shared" si="1"/>
        <v>0</v>
      </c>
    </row>
    <row r="16" spans="1:11" ht="18" customHeight="1" x14ac:dyDescent="0.3">
      <c r="A16" s="76">
        <v>3</v>
      </c>
      <c r="B16" s="120"/>
      <c r="C16" s="121"/>
      <c r="D16" s="78"/>
      <c r="E16" s="79"/>
      <c r="F16" s="80"/>
      <c r="G16" s="80"/>
      <c r="H16" s="81">
        <f t="shared" si="2"/>
        <v>0</v>
      </c>
      <c r="I16" s="82" t="str">
        <f t="shared" si="3"/>
        <v>1150</v>
      </c>
      <c r="J16" s="83">
        <f t="shared" si="0"/>
        <v>0</v>
      </c>
      <c r="K16" s="113">
        <f t="shared" si="1"/>
        <v>0</v>
      </c>
    </row>
    <row r="17" spans="1:11" ht="18" customHeight="1" x14ac:dyDescent="0.3">
      <c r="A17" s="76">
        <v>4</v>
      </c>
      <c r="B17" s="120"/>
      <c r="C17" s="121"/>
      <c r="D17" s="78"/>
      <c r="E17" s="79"/>
      <c r="F17" s="80"/>
      <c r="G17" s="80"/>
      <c r="H17" s="81">
        <f t="shared" si="2"/>
        <v>0</v>
      </c>
      <c r="I17" s="82" t="str">
        <f t="shared" si="3"/>
        <v>1150</v>
      </c>
      <c r="J17" s="83">
        <f t="shared" si="0"/>
        <v>0</v>
      </c>
      <c r="K17" s="113">
        <f t="shared" si="1"/>
        <v>0</v>
      </c>
    </row>
    <row r="18" spans="1:11" ht="18" customHeight="1" x14ac:dyDescent="0.3">
      <c r="A18" s="76">
        <v>5</v>
      </c>
      <c r="B18" s="120"/>
      <c r="C18" s="121"/>
      <c r="D18" s="78"/>
      <c r="E18" s="79"/>
      <c r="F18" s="80"/>
      <c r="G18" s="80"/>
      <c r="H18" s="81">
        <f t="shared" si="2"/>
        <v>0</v>
      </c>
      <c r="I18" s="82" t="str">
        <f t="shared" si="3"/>
        <v>1150</v>
      </c>
      <c r="J18" s="83">
        <f t="shared" si="0"/>
        <v>0</v>
      </c>
      <c r="K18" s="113">
        <f t="shared" si="1"/>
        <v>0</v>
      </c>
    </row>
    <row r="19" spans="1:11" ht="18" customHeight="1" x14ac:dyDescent="0.3">
      <c r="A19" s="76">
        <v>6</v>
      </c>
      <c r="B19" s="120"/>
      <c r="C19" s="121"/>
      <c r="D19" s="78"/>
      <c r="E19" s="79"/>
      <c r="F19" s="80"/>
      <c r="G19" s="80"/>
      <c r="H19" s="81">
        <f t="shared" si="2"/>
        <v>0</v>
      </c>
      <c r="I19" s="82" t="str">
        <f t="shared" si="3"/>
        <v>1150</v>
      </c>
      <c r="J19" s="83">
        <f t="shared" si="0"/>
        <v>0</v>
      </c>
      <c r="K19" s="113">
        <f t="shared" si="1"/>
        <v>0</v>
      </c>
    </row>
    <row r="20" spans="1:11" ht="18" customHeight="1" x14ac:dyDescent="0.3">
      <c r="A20" s="76">
        <v>7</v>
      </c>
      <c r="B20" s="77"/>
      <c r="C20" s="111"/>
      <c r="D20" s="78"/>
      <c r="E20" s="79"/>
      <c r="F20" s="80"/>
      <c r="G20" s="80"/>
      <c r="H20" s="81">
        <f t="shared" si="2"/>
        <v>0</v>
      </c>
      <c r="I20" s="82" t="str">
        <f t="shared" si="3"/>
        <v>1150</v>
      </c>
      <c r="J20" s="83">
        <f t="shared" si="0"/>
        <v>0</v>
      </c>
      <c r="K20" s="113">
        <f t="shared" si="1"/>
        <v>0</v>
      </c>
    </row>
    <row r="21" spans="1:11" ht="18" customHeight="1" x14ac:dyDescent="0.3">
      <c r="A21" s="76">
        <v>8</v>
      </c>
      <c r="B21" s="77"/>
      <c r="C21" s="111"/>
      <c r="D21" s="78"/>
      <c r="E21" s="79"/>
      <c r="F21" s="80"/>
      <c r="G21" s="80"/>
      <c r="H21" s="81">
        <f t="shared" si="2"/>
        <v>0</v>
      </c>
      <c r="I21" s="82" t="str">
        <f t="shared" si="3"/>
        <v>1150</v>
      </c>
      <c r="J21" s="83">
        <f t="shared" si="0"/>
        <v>0</v>
      </c>
      <c r="K21" s="113">
        <f t="shared" si="1"/>
        <v>0</v>
      </c>
    </row>
    <row r="22" spans="1:11" ht="18" customHeight="1" x14ac:dyDescent="0.3">
      <c r="A22" s="84">
        <v>9</v>
      </c>
      <c r="B22" s="85"/>
      <c r="C22" s="114"/>
      <c r="D22" s="86"/>
      <c r="E22" s="87"/>
      <c r="F22" s="88"/>
      <c r="G22" s="88"/>
      <c r="H22" s="89">
        <f t="shared" si="2"/>
        <v>0</v>
      </c>
      <c r="I22" s="90" t="str">
        <f t="shared" si="3"/>
        <v>1150</v>
      </c>
      <c r="J22" s="91">
        <f t="shared" si="0"/>
        <v>0</v>
      </c>
      <c r="K22" s="116">
        <f t="shared" si="1"/>
        <v>0</v>
      </c>
    </row>
    <row r="23" spans="1:11" ht="24" customHeight="1" x14ac:dyDescent="0.3">
      <c r="A23" s="18"/>
      <c r="B23" s="19" t="s">
        <v>9</v>
      </c>
      <c r="C23" s="17"/>
      <c r="D23" s="17"/>
      <c r="E23" s="18"/>
      <c r="F23" s="17"/>
      <c r="G23" s="17"/>
      <c r="H23" s="50">
        <f>SUM(H14:H22)</f>
        <v>1490</v>
      </c>
      <c r="I23" s="16"/>
      <c r="J23" s="15"/>
      <c r="K23" s="122">
        <f>SUM(K14:K22)</f>
        <v>0</v>
      </c>
    </row>
    <row r="24" spans="1:11" ht="21.95" customHeight="1" x14ac:dyDescent="0.25">
      <c r="A24" s="7"/>
      <c r="B24" s="14" t="s">
        <v>8</v>
      </c>
      <c r="C24" s="8"/>
      <c r="D24" s="8"/>
      <c r="E24" s="7"/>
      <c r="F24" s="7"/>
      <c r="G24" s="7"/>
      <c r="H24" s="293">
        <f>J14</f>
        <v>0</v>
      </c>
      <c r="I24" s="361"/>
      <c r="J24" s="274" t="s">
        <v>47</v>
      </c>
      <c r="K24" s="333"/>
    </row>
    <row r="25" spans="1:11" ht="21.95" customHeight="1" x14ac:dyDescent="0.25">
      <c r="A25" s="7"/>
      <c r="B25" s="14" t="s">
        <v>51</v>
      </c>
      <c r="C25" s="8"/>
      <c r="D25" s="8"/>
      <c r="E25" s="7"/>
      <c r="F25" s="7"/>
      <c r="G25" s="7"/>
      <c r="H25" s="293">
        <f>K23/H23</f>
        <v>0</v>
      </c>
      <c r="I25" s="361"/>
      <c r="J25" s="334"/>
      <c r="K25" s="335"/>
    </row>
    <row r="26" spans="1:11" ht="21.95" customHeight="1" x14ac:dyDescent="0.25">
      <c r="A26" s="47"/>
      <c r="B26" s="49"/>
      <c r="C26" s="48"/>
      <c r="D26" s="48"/>
      <c r="E26" s="47"/>
      <c r="F26" s="47"/>
      <c r="G26" s="47"/>
      <c r="H26" s="137"/>
      <c r="I26" s="137"/>
      <c r="J26" s="334"/>
      <c r="K26" s="335"/>
    </row>
    <row r="27" spans="1:11" ht="21.95" customHeight="1" x14ac:dyDescent="0.3">
      <c r="A27" s="10" t="s">
        <v>6</v>
      </c>
      <c r="B27" s="13" t="s">
        <v>5</v>
      </c>
      <c r="C27" s="12"/>
      <c r="D27" s="12"/>
      <c r="E27" s="11"/>
      <c r="F27" s="7"/>
      <c r="G27" s="7"/>
      <c r="H27" s="293">
        <f>SUM(H28:H29)</f>
        <v>0</v>
      </c>
      <c r="I27" s="361"/>
      <c r="J27" s="334"/>
      <c r="K27" s="335"/>
    </row>
    <row r="28" spans="1:11" ht="21.95" customHeight="1" x14ac:dyDescent="0.25">
      <c r="A28" s="10">
        <v>1</v>
      </c>
      <c r="B28" s="9" t="s">
        <v>37</v>
      </c>
      <c r="C28" s="8"/>
      <c r="D28" s="8"/>
      <c r="E28" s="7"/>
      <c r="F28" s="7"/>
      <c r="G28" s="7"/>
      <c r="H28" s="289">
        <f>3*H24</f>
        <v>0</v>
      </c>
      <c r="I28" s="362"/>
      <c r="J28" s="334"/>
      <c r="K28" s="335"/>
    </row>
    <row r="29" spans="1:11" ht="43.5" customHeight="1" x14ac:dyDescent="0.25">
      <c r="A29" s="10">
        <v>2</v>
      </c>
      <c r="B29" s="364" t="s">
        <v>56</v>
      </c>
      <c r="C29" s="365"/>
      <c r="D29" s="365"/>
      <c r="E29" s="365"/>
      <c r="F29" s="365"/>
      <c r="G29" s="366"/>
      <c r="H29" s="363">
        <f>1.5*H25*K7</f>
        <v>0</v>
      </c>
      <c r="I29" s="362"/>
      <c r="J29" s="334"/>
      <c r="K29" s="335"/>
    </row>
    <row r="30" spans="1:11" s="96" customFormat="1" ht="21.95" customHeight="1" x14ac:dyDescent="0.3">
      <c r="A30" s="92"/>
      <c r="B30" s="93" t="s">
        <v>0</v>
      </c>
      <c r="C30" s="94"/>
      <c r="D30" s="94"/>
      <c r="E30" s="95"/>
      <c r="F30" s="95"/>
      <c r="G30" s="95"/>
      <c r="H30" s="291">
        <f>SUM(H28:I29)</f>
        <v>0</v>
      </c>
      <c r="I30" s="367"/>
      <c r="J30" s="336"/>
      <c r="K30" s="337"/>
    </row>
    <row r="31" spans="1:11" s="45" customFormat="1" ht="11.25" x14ac:dyDescent="0.2">
      <c r="H31" s="46"/>
    </row>
    <row r="32" spans="1:11" ht="18" x14ac:dyDescent="0.25">
      <c r="B32" s="1"/>
      <c r="C32" s="1"/>
      <c r="D32" s="1"/>
      <c r="H32" s="2"/>
      <c r="I32" s="1"/>
      <c r="J32" s="1"/>
    </row>
    <row r="33" spans="2:10" ht="18" x14ac:dyDescent="0.25">
      <c r="B33" s="1"/>
      <c r="C33" s="1"/>
      <c r="D33" s="1"/>
      <c r="H33" s="2"/>
      <c r="I33" s="1"/>
      <c r="J33" s="1"/>
    </row>
    <row r="34" spans="2:10" ht="18" x14ac:dyDescent="0.25">
      <c r="B34" s="1"/>
      <c r="C34" s="1"/>
      <c r="D34" s="1"/>
      <c r="H34" s="2"/>
      <c r="I34" s="1"/>
      <c r="J34" s="1"/>
    </row>
    <row r="35" spans="2:10" ht="18" x14ac:dyDescent="0.25">
      <c r="B35" s="1"/>
      <c r="C35" s="1"/>
      <c r="D35" s="1"/>
      <c r="H35" s="2"/>
      <c r="I35" s="1"/>
      <c r="J35" s="1"/>
    </row>
    <row r="36" spans="2:10" ht="18" x14ac:dyDescent="0.25">
      <c r="B36" s="1"/>
      <c r="C36" s="1"/>
      <c r="D36" s="1"/>
      <c r="H36" s="2"/>
      <c r="I36" s="1"/>
      <c r="J36" s="1"/>
    </row>
    <row r="37" spans="2:10" ht="18" x14ac:dyDescent="0.25">
      <c r="B37" s="1"/>
      <c r="C37" s="1"/>
      <c r="D37" s="1"/>
      <c r="H37" s="2"/>
      <c r="I37" s="1"/>
      <c r="J37" s="1"/>
    </row>
    <row r="38" spans="2:10" ht="18" x14ac:dyDescent="0.25">
      <c r="B38" s="1"/>
      <c r="C38" s="1"/>
      <c r="D38" s="1"/>
      <c r="H38" s="2"/>
      <c r="I38" s="1"/>
      <c r="J38" s="1"/>
    </row>
    <row r="39" spans="2:10" ht="18" x14ac:dyDescent="0.25">
      <c r="B39" s="1"/>
      <c r="C39" s="1"/>
      <c r="D39" s="1"/>
      <c r="H39" s="2"/>
      <c r="I39" s="1"/>
      <c r="J39" s="1"/>
    </row>
    <row r="40" spans="2:10" ht="18" x14ac:dyDescent="0.25">
      <c r="B40" s="1"/>
      <c r="C40" s="1"/>
      <c r="D40" s="1"/>
      <c r="H40" s="2"/>
      <c r="I40" s="1"/>
      <c r="J40" s="1"/>
    </row>
    <row r="41" spans="2:10" ht="18" x14ac:dyDescent="0.25">
      <c r="B41" s="1"/>
      <c r="C41" s="1"/>
      <c r="D41" s="1"/>
      <c r="H41" s="2"/>
      <c r="I41" s="1"/>
      <c r="J41" s="1"/>
    </row>
    <row r="42" spans="2:10" ht="18" x14ac:dyDescent="0.25">
      <c r="B42" s="1"/>
      <c r="C42" s="1"/>
      <c r="D42" s="1"/>
      <c r="H42" s="2"/>
      <c r="I42" s="1"/>
      <c r="J42" s="1"/>
    </row>
    <row r="43" spans="2:10" ht="18" x14ac:dyDescent="0.25">
      <c r="B43" s="1"/>
      <c r="C43" s="1"/>
      <c r="D43" s="1"/>
      <c r="H43" s="2"/>
      <c r="I43" s="1"/>
      <c r="J43" s="1"/>
    </row>
    <row r="44" spans="2:10" ht="18" x14ac:dyDescent="0.25">
      <c r="B44" s="1"/>
      <c r="C44" s="1"/>
      <c r="D44" s="1"/>
      <c r="H44" s="2"/>
      <c r="I44" s="1"/>
      <c r="J44" s="1"/>
    </row>
    <row r="45" spans="2:10" ht="18" x14ac:dyDescent="0.25">
      <c r="B45" s="1"/>
      <c r="C45" s="1"/>
      <c r="D45" s="1"/>
      <c r="H45" s="2"/>
      <c r="I45" s="1"/>
      <c r="J45" s="1"/>
    </row>
    <row r="46" spans="2:10" ht="18" x14ac:dyDescent="0.25">
      <c r="B46" s="1"/>
      <c r="C46" s="1"/>
      <c r="D46" s="1"/>
      <c r="H46" s="2"/>
      <c r="I46" s="1"/>
      <c r="J46" s="1"/>
    </row>
    <row r="47" spans="2:10" ht="18" x14ac:dyDescent="0.25">
      <c r="B47" s="1"/>
      <c r="C47" s="1"/>
      <c r="D47" s="1"/>
      <c r="H47" s="2"/>
      <c r="I47" s="1"/>
      <c r="J47" s="1"/>
    </row>
    <row r="48" spans="2:10" s="5" customFormat="1" ht="18" x14ac:dyDescent="0.25">
      <c r="B48" s="1"/>
      <c r="H48" s="6"/>
    </row>
    <row r="49" spans="2:10" s="5" customFormat="1" ht="18" x14ac:dyDescent="0.25">
      <c r="B49" s="1"/>
      <c r="H49" s="6"/>
    </row>
    <row r="50" spans="2:10" s="5" customFormat="1" ht="18" x14ac:dyDescent="0.25">
      <c r="B50" s="1"/>
      <c r="H50" s="6"/>
    </row>
    <row r="51" spans="2:10" s="5" customFormat="1" ht="18" x14ac:dyDescent="0.25">
      <c r="B51" s="1"/>
      <c r="C51" s="1"/>
      <c r="D51" s="1"/>
      <c r="E51" s="1"/>
      <c r="F51" s="1"/>
      <c r="G51" s="1"/>
      <c r="H51" s="2"/>
      <c r="I51" s="1"/>
    </row>
    <row r="52" spans="2:10" s="5" customFormat="1" ht="18" x14ac:dyDescent="0.25">
      <c r="B52" s="1"/>
      <c r="C52" s="1"/>
      <c r="D52" s="1"/>
      <c r="E52" s="1"/>
      <c r="F52" s="1"/>
      <c r="G52" s="1"/>
      <c r="H52" s="2"/>
      <c r="I52" s="1"/>
    </row>
    <row r="53" spans="2:10" ht="18" x14ac:dyDescent="0.25">
      <c r="B53" s="1"/>
      <c r="C53" s="1"/>
      <c r="D53" s="1"/>
      <c r="H53" s="2"/>
      <c r="I53" s="1"/>
      <c r="J53" s="1"/>
    </row>
    <row r="54" spans="2:10" ht="18" x14ac:dyDescent="0.25">
      <c r="B54" s="1"/>
      <c r="C54" s="1"/>
      <c r="D54" s="1"/>
      <c r="H54" s="2"/>
      <c r="I54" s="1"/>
      <c r="J54" s="1"/>
    </row>
    <row r="55" spans="2:10" ht="18" x14ac:dyDescent="0.25">
      <c r="B55" s="1"/>
      <c r="C55" s="1"/>
      <c r="D55" s="1"/>
      <c r="H55" s="2"/>
      <c r="I55" s="1"/>
      <c r="J55" s="1"/>
    </row>
    <row r="56" spans="2:10" ht="18" x14ac:dyDescent="0.25">
      <c r="B56" s="1"/>
      <c r="C56" s="1"/>
      <c r="D56" s="1"/>
      <c r="H56" s="2"/>
      <c r="I56" s="1"/>
      <c r="J56" s="1"/>
    </row>
    <row r="57" spans="2:10" ht="18" x14ac:dyDescent="0.25">
      <c r="B57" s="1"/>
      <c r="C57" s="1"/>
      <c r="D57" s="1"/>
      <c r="H57" s="2"/>
      <c r="I57" s="1"/>
      <c r="J57" s="1"/>
    </row>
    <row r="58" spans="2:10" ht="18" x14ac:dyDescent="0.25">
      <c r="B58" s="1"/>
      <c r="C58" s="1"/>
      <c r="D58" s="1"/>
      <c r="H58" s="2"/>
      <c r="I58" s="1"/>
      <c r="J58" s="1"/>
    </row>
    <row r="59" spans="2:10" ht="18" x14ac:dyDescent="0.25">
      <c r="B59" s="1"/>
      <c r="C59" s="1"/>
      <c r="D59" s="1"/>
      <c r="E59" s="2"/>
      <c r="H59" s="1"/>
      <c r="I59" s="1"/>
      <c r="J59" s="1"/>
    </row>
    <row r="60" spans="2:10" ht="18" x14ac:dyDescent="0.25">
      <c r="B60" s="1"/>
      <c r="C60" s="1"/>
      <c r="D60" s="1"/>
      <c r="E60" s="2"/>
      <c r="H60" s="1"/>
      <c r="I60" s="1"/>
      <c r="J60" s="1"/>
    </row>
    <row r="61" spans="2:10" ht="18" x14ac:dyDescent="0.25">
      <c r="B61" s="1"/>
      <c r="C61" s="1"/>
      <c r="D61" s="1"/>
      <c r="E61" s="2"/>
      <c r="H61" s="1"/>
      <c r="I61" s="1"/>
      <c r="J61" s="1"/>
    </row>
    <row r="62" spans="2:10" ht="18" x14ac:dyDescent="0.25">
      <c r="B62" s="1"/>
      <c r="C62" s="1"/>
      <c r="D62" s="1"/>
      <c r="E62" s="2"/>
      <c r="H62" s="1"/>
      <c r="I62" s="1"/>
      <c r="J62" s="1"/>
    </row>
    <row r="63" spans="2:10" ht="18" x14ac:dyDescent="0.25">
      <c r="B63" s="1"/>
      <c r="C63" s="1"/>
      <c r="D63" s="1"/>
      <c r="E63" s="2"/>
      <c r="H63" s="1"/>
      <c r="I63" s="1"/>
      <c r="J63" s="1"/>
    </row>
    <row r="64" spans="2:10" ht="18" x14ac:dyDescent="0.25">
      <c r="B64" s="1"/>
      <c r="C64" s="1"/>
      <c r="D64" s="1"/>
      <c r="E64" s="2"/>
      <c r="H64" s="1"/>
      <c r="I64" s="1"/>
      <c r="J64" s="1"/>
    </row>
    <row r="65" spans="2:10" ht="18" x14ac:dyDescent="0.25">
      <c r="B65" s="1"/>
      <c r="C65" s="1"/>
      <c r="D65" s="1"/>
      <c r="E65" s="2"/>
      <c r="H65" s="1"/>
      <c r="I65" s="1"/>
      <c r="J65" s="1"/>
    </row>
    <row r="66" spans="2:10" ht="18" x14ac:dyDescent="0.25">
      <c r="B66" s="1"/>
      <c r="C66" s="1"/>
      <c r="D66" s="1"/>
      <c r="E66" s="2"/>
      <c r="H66" s="1"/>
      <c r="I66" s="1"/>
      <c r="J66" s="1"/>
    </row>
    <row r="67" spans="2:10" ht="18" x14ac:dyDescent="0.25">
      <c r="B67" s="1"/>
      <c r="C67" s="1"/>
      <c r="D67" s="1"/>
      <c r="E67" s="2"/>
      <c r="H67" s="1"/>
      <c r="I67" s="1"/>
      <c r="J67" s="1"/>
    </row>
    <row r="68" spans="2:10" ht="18" x14ac:dyDescent="0.25">
      <c r="B68" s="1"/>
      <c r="C68" s="1"/>
      <c r="D68" s="1"/>
      <c r="E68" s="2"/>
      <c r="H68" s="1"/>
      <c r="I68" s="1"/>
      <c r="J68" s="1"/>
    </row>
    <row r="69" spans="2:10" ht="18" x14ac:dyDescent="0.25">
      <c r="B69" s="1"/>
      <c r="C69" s="1"/>
      <c r="D69" s="1"/>
      <c r="E69" s="2"/>
      <c r="H69" s="1"/>
      <c r="I69" s="1"/>
      <c r="J69" s="1"/>
    </row>
    <row r="70" spans="2:10" ht="18" x14ac:dyDescent="0.25">
      <c r="B70" s="1"/>
      <c r="C70" s="1"/>
      <c r="D70" s="1"/>
      <c r="E70" s="2"/>
      <c r="H70" s="1"/>
      <c r="I70" s="1"/>
      <c r="J70" s="1"/>
    </row>
    <row r="71" spans="2:10" ht="18" x14ac:dyDescent="0.25">
      <c r="B71" s="5"/>
      <c r="C71" s="5"/>
      <c r="D71" s="5"/>
      <c r="E71" s="6"/>
      <c r="F71" s="5"/>
      <c r="G71" s="5"/>
      <c r="H71" s="1"/>
      <c r="I71" s="1"/>
      <c r="J71" s="1"/>
    </row>
    <row r="72" spans="2:10" ht="18" x14ac:dyDescent="0.25">
      <c r="B72" s="5"/>
      <c r="C72" s="5"/>
      <c r="D72" s="5"/>
      <c r="E72" s="6"/>
      <c r="F72" s="5"/>
      <c r="G72" s="5"/>
      <c r="H72" s="1"/>
      <c r="I72" s="1"/>
      <c r="J72" s="1"/>
    </row>
    <row r="73" spans="2:10" ht="18" x14ac:dyDescent="0.25">
      <c r="B73" s="5"/>
      <c r="C73" s="5"/>
      <c r="D73" s="5"/>
      <c r="E73" s="6"/>
      <c r="F73" s="5"/>
      <c r="G73" s="5"/>
      <c r="H73" s="1"/>
      <c r="I73" s="1"/>
      <c r="J73" s="1"/>
    </row>
    <row r="74" spans="2:10" ht="18" x14ac:dyDescent="0.25">
      <c r="B74" s="5"/>
      <c r="C74" s="5"/>
      <c r="D74" s="5"/>
      <c r="E74" s="6"/>
      <c r="F74" s="5"/>
      <c r="G74" s="5"/>
      <c r="H74" s="1"/>
      <c r="I74" s="1"/>
      <c r="J74" s="1"/>
    </row>
    <row r="75" spans="2:10" ht="18" x14ac:dyDescent="0.25">
      <c r="B75" s="5"/>
      <c r="C75" s="5"/>
      <c r="D75" s="5"/>
      <c r="E75" s="6"/>
      <c r="F75" s="5"/>
      <c r="G75" s="5"/>
      <c r="H75" s="1"/>
      <c r="I75" s="1"/>
      <c r="J75" s="1"/>
    </row>
    <row r="76" spans="2:10" ht="18" x14ac:dyDescent="0.25">
      <c r="B76" s="5"/>
      <c r="C76" s="5"/>
      <c r="D76" s="5"/>
      <c r="E76" s="6"/>
      <c r="F76" s="5"/>
      <c r="G76" s="5"/>
      <c r="H76" s="1"/>
      <c r="I76" s="1"/>
      <c r="J76" s="1"/>
    </row>
    <row r="77" spans="2:10" ht="18" x14ac:dyDescent="0.25">
      <c r="B77" s="5"/>
      <c r="C77" s="5"/>
      <c r="D77" s="5"/>
      <c r="E77" s="6"/>
      <c r="F77" s="5"/>
      <c r="G77" s="5"/>
      <c r="H77" s="1"/>
      <c r="I77" s="1"/>
      <c r="J77" s="1"/>
    </row>
    <row r="78" spans="2:10" s="5" customFormat="1" ht="18" x14ac:dyDescent="0.25">
      <c r="E78" s="6"/>
    </row>
    <row r="79" spans="2:10" s="5" customFormat="1" ht="18" x14ac:dyDescent="0.25">
      <c r="E79" s="6"/>
    </row>
    <row r="80" spans="2:10" s="5" customFormat="1" ht="18" x14ac:dyDescent="0.25">
      <c r="E80" s="6"/>
    </row>
    <row r="81" spans="2:10" s="5" customFormat="1" ht="18" x14ac:dyDescent="0.25">
      <c r="B81" s="1"/>
      <c r="C81" s="1"/>
      <c r="D81" s="1"/>
      <c r="E81" s="2"/>
      <c r="F81" s="1"/>
      <c r="G81" s="1"/>
    </row>
    <row r="82" spans="2:10" s="5" customFormat="1" ht="18" x14ac:dyDescent="0.25">
      <c r="B82" s="1"/>
      <c r="C82" s="1"/>
      <c r="D82" s="1"/>
      <c r="E82" s="2"/>
      <c r="F82" s="1"/>
      <c r="G82" s="1"/>
    </row>
    <row r="83" spans="2:10" s="5" customFormat="1" ht="18" x14ac:dyDescent="0.25">
      <c r="B83" s="1"/>
      <c r="C83" s="1"/>
      <c r="D83" s="1"/>
      <c r="E83" s="2"/>
      <c r="F83" s="1"/>
      <c r="G83" s="1"/>
    </row>
    <row r="84" spans="2:10" s="5" customFormat="1" ht="18" x14ac:dyDescent="0.25">
      <c r="B84" s="1"/>
      <c r="C84" s="1"/>
      <c r="D84" s="1"/>
      <c r="E84" s="2"/>
      <c r="F84" s="1"/>
      <c r="G84" s="1"/>
    </row>
    <row r="85" spans="2:10" s="5" customFormat="1" ht="18" x14ac:dyDescent="0.25">
      <c r="B85" s="1"/>
      <c r="C85" s="1"/>
      <c r="D85" s="1"/>
      <c r="E85" s="2"/>
      <c r="F85" s="1"/>
      <c r="G85" s="1"/>
    </row>
    <row r="86" spans="2:10" s="5" customFormat="1" ht="18" x14ac:dyDescent="0.25">
      <c r="B86" s="1"/>
      <c r="C86" s="1"/>
      <c r="D86" s="1"/>
      <c r="E86" s="2"/>
      <c r="F86" s="1"/>
      <c r="G86" s="1"/>
    </row>
    <row r="87" spans="2:10" s="5" customFormat="1" ht="18" x14ac:dyDescent="0.25">
      <c r="B87" s="1"/>
      <c r="C87" s="1"/>
      <c r="D87" s="1"/>
      <c r="E87" s="2"/>
      <c r="F87" s="1"/>
      <c r="G87" s="1"/>
    </row>
    <row r="88" spans="2:10" ht="18" x14ac:dyDescent="0.25">
      <c r="B88" s="1"/>
      <c r="C88" s="1"/>
      <c r="D88" s="1"/>
      <c r="E88" s="2"/>
      <c r="H88" s="1"/>
      <c r="I88" s="1"/>
      <c r="J88" s="1"/>
    </row>
    <row r="89" spans="2:10" ht="18" x14ac:dyDescent="0.25">
      <c r="B89" s="1"/>
      <c r="C89" s="1"/>
      <c r="D89" s="1"/>
      <c r="E89" s="2"/>
      <c r="H89" s="1"/>
      <c r="I89" s="1"/>
      <c r="J89" s="1"/>
    </row>
    <row r="90" spans="2:10" ht="18" x14ac:dyDescent="0.25">
      <c r="B90" s="1"/>
      <c r="C90" s="1"/>
      <c r="D90" s="1"/>
      <c r="E90" s="2"/>
      <c r="H90" s="1"/>
      <c r="I90" s="1"/>
      <c r="J90" s="1"/>
    </row>
    <row r="91" spans="2:10" ht="18" x14ac:dyDescent="0.25">
      <c r="B91" s="1"/>
      <c r="C91" s="1"/>
      <c r="D91" s="1"/>
      <c r="E91" s="2"/>
      <c r="H91" s="1"/>
      <c r="I91" s="1"/>
      <c r="J91" s="1"/>
    </row>
    <row r="92" spans="2:10" ht="18" x14ac:dyDescent="0.25">
      <c r="B92" s="1"/>
      <c r="C92" s="1"/>
      <c r="D92" s="1"/>
      <c r="E92" s="2"/>
      <c r="H92" s="1"/>
      <c r="I92" s="1"/>
      <c r="J92" s="1"/>
    </row>
    <row r="93" spans="2:10" ht="18" x14ac:dyDescent="0.25">
      <c r="B93" s="1"/>
      <c r="C93" s="1"/>
      <c r="D93" s="1"/>
      <c r="E93" s="2"/>
      <c r="H93" s="1"/>
      <c r="I93" s="1"/>
      <c r="J93" s="1"/>
    </row>
    <row r="94" spans="2:10" ht="18" x14ac:dyDescent="0.25">
      <c r="B94" s="1"/>
      <c r="C94" s="1"/>
      <c r="D94" s="1"/>
      <c r="E94" s="2"/>
      <c r="H94" s="1"/>
      <c r="I94" s="1"/>
      <c r="J94" s="1"/>
    </row>
    <row r="95" spans="2:10" ht="18" x14ac:dyDescent="0.25">
      <c r="B95" s="1"/>
      <c r="C95" s="1"/>
      <c r="D95" s="1"/>
      <c r="E95" s="2"/>
      <c r="H95" s="1"/>
      <c r="I95" s="1"/>
      <c r="J95" s="1"/>
    </row>
    <row r="96" spans="2:10" ht="18" x14ac:dyDescent="0.25">
      <c r="B96" s="1"/>
      <c r="C96" s="1"/>
      <c r="D96" s="1"/>
      <c r="E96" s="2"/>
      <c r="H96" s="1"/>
      <c r="I96" s="1"/>
      <c r="J96" s="1"/>
    </row>
    <row r="97" spans="5:5" s="1" customFormat="1" ht="18" x14ac:dyDescent="0.25">
      <c r="E97" s="2"/>
    </row>
    <row r="98" spans="5:5" s="1" customFormat="1" ht="18" x14ac:dyDescent="0.25">
      <c r="E98" s="2"/>
    </row>
    <row r="99" spans="5:5" s="1" customFormat="1" ht="18" x14ac:dyDescent="0.25">
      <c r="E99" s="2"/>
    </row>
    <row r="100" spans="5:5" s="1" customFormat="1" ht="18" x14ac:dyDescent="0.25">
      <c r="E100" s="2"/>
    </row>
    <row r="101" spans="5:5" s="1" customFormat="1" ht="18" x14ac:dyDescent="0.25">
      <c r="E101" s="2"/>
    </row>
    <row r="102" spans="5:5" s="1" customFormat="1" ht="18" x14ac:dyDescent="0.25">
      <c r="E102" s="2"/>
    </row>
    <row r="103" spans="5:5" s="1" customFormat="1" ht="18" x14ac:dyDescent="0.25">
      <c r="E103" s="2"/>
    </row>
    <row r="104" spans="5:5" s="1" customFormat="1" ht="18" x14ac:dyDescent="0.25">
      <c r="E104" s="2"/>
    </row>
    <row r="105" spans="5:5" s="1" customFormat="1" ht="18" x14ac:dyDescent="0.25">
      <c r="E105" s="2"/>
    </row>
    <row r="106" spans="5:5" s="1" customFormat="1" ht="18" x14ac:dyDescent="0.25">
      <c r="E106" s="2"/>
    </row>
    <row r="107" spans="5:5" s="1" customFormat="1" ht="18" x14ac:dyDescent="0.25">
      <c r="E107" s="2"/>
    </row>
    <row r="108" spans="5:5" s="1" customFormat="1" ht="18" x14ac:dyDescent="0.25">
      <c r="E108" s="2"/>
    </row>
    <row r="109" spans="5:5" s="1" customFormat="1" ht="18" x14ac:dyDescent="0.25">
      <c r="E109" s="2"/>
    </row>
    <row r="110" spans="5:5" s="1" customFormat="1" ht="18" x14ac:dyDescent="0.25">
      <c r="E110" s="2"/>
    </row>
    <row r="111" spans="5:5" s="1" customFormat="1" ht="18" x14ac:dyDescent="0.25">
      <c r="E111" s="2"/>
    </row>
    <row r="112" spans="5:5" s="1" customFormat="1" ht="18" x14ac:dyDescent="0.25">
      <c r="E112" s="2"/>
    </row>
    <row r="113" spans="5:5" s="1" customFormat="1" ht="18" x14ac:dyDescent="0.25">
      <c r="E113" s="2"/>
    </row>
    <row r="114" spans="5:5" s="1" customFormat="1" ht="18" x14ac:dyDescent="0.25">
      <c r="E114" s="2"/>
    </row>
    <row r="115" spans="5:5" s="1" customFormat="1" ht="18" x14ac:dyDescent="0.25">
      <c r="E115" s="2"/>
    </row>
    <row r="116" spans="5:5" s="1" customFormat="1" ht="18" x14ac:dyDescent="0.25">
      <c r="E116" s="2"/>
    </row>
    <row r="117" spans="5:5" s="1" customFormat="1" ht="18" x14ac:dyDescent="0.25">
      <c r="E117" s="2"/>
    </row>
    <row r="118" spans="5:5" s="1" customFormat="1" ht="18" x14ac:dyDescent="0.25">
      <c r="E118" s="2"/>
    </row>
    <row r="119" spans="5:5" s="1" customFormat="1" ht="18" x14ac:dyDescent="0.25">
      <c r="E119" s="2"/>
    </row>
    <row r="120" spans="5:5" s="1" customFormat="1" ht="18" x14ac:dyDescent="0.25">
      <c r="E120" s="2"/>
    </row>
    <row r="121" spans="5:5" s="1" customFormat="1" ht="18" x14ac:dyDescent="0.25">
      <c r="E121" s="2"/>
    </row>
    <row r="122" spans="5:5" s="1" customFormat="1" ht="18" x14ac:dyDescent="0.25">
      <c r="E122" s="2"/>
    </row>
    <row r="123" spans="5:5" s="1" customFormat="1" ht="18" x14ac:dyDescent="0.25">
      <c r="E123" s="2"/>
    </row>
    <row r="124" spans="5:5" s="1" customFormat="1" ht="18" x14ac:dyDescent="0.25">
      <c r="E124" s="2"/>
    </row>
    <row r="125" spans="5:5" s="1" customFormat="1" ht="18" x14ac:dyDescent="0.25">
      <c r="E125" s="2"/>
    </row>
    <row r="126" spans="5:5" s="1" customFormat="1" ht="18" x14ac:dyDescent="0.25">
      <c r="E126" s="2"/>
    </row>
    <row r="127" spans="5:5" s="1" customFormat="1" ht="18" x14ac:dyDescent="0.25">
      <c r="E127" s="2"/>
    </row>
    <row r="128" spans="5:5" s="1" customFormat="1" ht="18" x14ac:dyDescent="0.25">
      <c r="E128" s="2"/>
    </row>
    <row r="129" spans="5:5" s="1" customFormat="1" ht="18" x14ac:dyDescent="0.25">
      <c r="E129" s="2"/>
    </row>
    <row r="130" spans="5:5" s="1" customFormat="1" ht="18" x14ac:dyDescent="0.25">
      <c r="E130" s="2"/>
    </row>
    <row r="131" spans="5:5" s="1" customFormat="1" ht="18" x14ac:dyDescent="0.25">
      <c r="E131" s="2"/>
    </row>
    <row r="132" spans="5:5" s="1" customFormat="1" ht="18" x14ac:dyDescent="0.25">
      <c r="E132" s="2"/>
    </row>
    <row r="133" spans="5:5" s="1" customFormat="1" ht="18" x14ac:dyDescent="0.25">
      <c r="E133" s="2"/>
    </row>
    <row r="134" spans="5:5" s="1" customFormat="1" ht="18" x14ac:dyDescent="0.25">
      <c r="E134" s="2"/>
    </row>
    <row r="135" spans="5:5" s="1" customFormat="1" ht="18" x14ac:dyDescent="0.25">
      <c r="E135" s="2"/>
    </row>
    <row r="136" spans="5:5" s="1" customFormat="1" ht="18" x14ac:dyDescent="0.25">
      <c r="E136" s="2"/>
    </row>
    <row r="137" spans="5:5" s="1" customFormat="1" ht="18" x14ac:dyDescent="0.25">
      <c r="E137" s="2"/>
    </row>
    <row r="138" spans="5:5" s="1" customFormat="1" ht="18" x14ac:dyDescent="0.25">
      <c r="E138" s="2"/>
    </row>
    <row r="139" spans="5:5" s="1" customFormat="1" ht="18" x14ac:dyDescent="0.25">
      <c r="E139" s="2"/>
    </row>
    <row r="140" spans="5:5" s="1" customFormat="1" ht="18" x14ac:dyDescent="0.25">
      <c r="E140" s="2"/>
    </row>
    <row r="141" spans="5:5" s="1" customFormat="1" ht="18" x14ac:dyDescent="0.25">
      <c r="E141" s="2"/>
    </row>
    <row r="142" spans="5:5" s="1" customFormat="1" ht="18" x14ac:dyDescent="0.25">
      <c r="E142" s="2"/>
    </row>
    <row r="143" spans="5:5" s="1" customFormat="1" ht="18" x14ac:dyDescent="0.25">
      <c r="E143" s="2"/>
    </row>
    <row r="144" spans="5:5" s="1" customFormat="1" ht="18" x14ac:dyDescent="0.25">
      <c r="E144" s="2"/>
    </row>
    <row r="145" spans="5:5" s="1" customFormat="1" ht="18" x14ac:dyDescent="0.25">
      <c r="E145" s="2"/>
    </row>
    <row r="146" spans="5:5" s="1" customFormat="1" ht="18" x14ac:dyDescent="0.25">
      <c r="E146" s="2"/>
    </row>
    <row r="147" spans="5:5" s="1" customFormat="1" ht="18" x14ac:dyDescent="0.25">
      <c r="E147" s="2"/>
    </row>
    <row r="148" spans="5:5" s="1" customFormat="1" ht="18" x14ac:dyDescent="0.25">
      <c r="E148" s="2"/>
    </row>
    <row r="149" spans="5:5" s="1" customFormat="1" ht="18" x14ac:dyDescent="0.25">
      <c r="E149" s="2"/>
    </row>
    <row r="150" spans="5:5" s="1" customFormat="1" ht="18" x14ac:dyDescent="0.25">
      <c r="E150" s="2"/>
    </row>
    <row r="151" spans="5:5" s="1" customFormat="1" ht="18" x14ac:dyDescent="0.25">
      <c r="E151" s="2"/>
    </row>
    <row r="152" spans="5:5" s="1" customFormat="1" ht="18" x14ac:dyDescent="0.25">
      <c r="E152" s="2"/>
    </row>
    <row r="153" spans="5:5" s="1" customFormat="1" ht="18" x14ac:dyDescent="0.25">
      <c r="E153" s="2"/>
    </row>
    <row r="154" spans="5:5" s="1" customFormat="1" ht="18" x14ac:dyDescent="0.25">
      <c r="E154" s="2"/>
    </row>
    <row r="155" spans="5:5" s="1" customFormat="1" ht="18" x14ac:dyDescent="0.25">
      <c r="E155" s="2"/>
    </row>
    <row r="156" spans="5:5" s="1" customFormat="1" ht="18" x14ac:dyDescent="0.25">
      <c r="E156" s="2"/>
    </row>
    <row r="157" spans="5:5" s="1" customFormat="1" ht="18" x14ac:dyDescent="0.25">
      <c r="E157" s="2"/>
    </row>
    <row r="158" spans="5:5" s="1" customFormat="1" ht="18" x14ac:dyDescent="0.25">
      <c r="E158" s="2"/>
    </row>
    <row r="159" spans="5:5" s="1" customFormat="1" ht="18" x14ac:dyDescent="0.25">
      <c r="E159" s="2"/>
    </row>
    <row r="160" spans="5:5" s="1" customFormat="1" ht="18" x14ac:dyDescent="0.25">
      <c r="E160" s="2"/>
    </row>
    <row r="161" spans="5:5" s="1" customFormat="1" ht="18" x14ac:dyDescent="0.25">
      <c r="E161" s="2"/>
    </row>
    <row r="162" spans="5:5" s="1" customFormat="1" ht="18" x14ac:dyDescent="0.25">
      <c r="E162" s="2"/>
    </row>
    <row r="163" spans="5:5" s="1" customFormat="1" ht="18" x14ac:dyDescent="0.25">
      <c r="E163" s="2"/>
    </row>
    <row r="164" spans="5:5" s="1" customFormat="1" ht="18" x14ac:dyDescent="0.25">
      <c r="E164" s="2"/>
    </row>
    <row r="165" spans="5:5" s="1" customFormat="1" ht="18" x14ac:dyDescent="0.25">
      <c r="E165" s="2"/>
    </row>
    <row r="166" spans="5:5" s="1" customFormat="1" ht="18" x14ac:dyDescent="0.25">
      <c r="E166" s="2"/>
    </row>
    <row r="167" spans="5:5" s="1" customFormat="1" ht="18" x14ac:dyDescent="0.25">
      <c r="E167" s="2"/>
    </row>
    <row r="168" spans="5:5" s="1" customFormat="1" ht="18" x14ac:dyDescent="0.25">
      <c r="E168" s="2"/>
    </row>
    <row r="169" spans="5:5" s="1" customFormat="1" ht="18" x14ac:dyDescent="0.25">
      <c r="E169" s="2"/>
    </row>
    <row r="170" spans="5:5" s="1" customFormat="1" ht="18" x14ac:dyDescent="0.25">
      <c r="E170" s="2"/>
    </row>
    <row r="171" spans="5:5" s="1" customFormat="1" ht="18" x14ac:dyDescent="0.25">
      <c r="E171" s="2"/>
    </row>
    <row r="172" spans="5:5" s="1" customFormat="1" ht="18" x14ac:dyDescent="0.25">
      <c r="E172" s="2"/>
    </row>
    <row r="173" spans="5:5" s="1" customFormat="1" ht="18" x14ac:dyDescent="0.25">
      <c r="E173" s="2"/>
    </row>
    <row r="174" spans="5:5" s="1" customFormat="1" ht="18" x14ac:dyDescent="0.25">
      <c r="E174" s="2"/>
    </row>
    <row r="175" spans="5:5" s="1" customFormat="1" ht="18" x14ac:dyDescent="0.25">
      <c r="E175" s="2"/>
    </row>
    <row r="176" spans="5:5" s="1" customFormat="1" ht="18" x14ac:dyDescent="0.25">
      <c r="E176" s="2"/>
    </row>
    <row r="177" spans="2:10" ht="18" x14ac:dyDescent="0.25">
      <c r="B177" s="1"/>
      <c r="C177" s="1"/>
      <c r="D177" s="1"/>
      <c r="E177" s="2"/>
      <c r="H177" s="1"/>
      <c r="I177" s="1"/>
      <c r="J177" s="1"/>
    </row>
    <row r="178" spans="2:10" ht="18" x14ac:dyDescent="0.25">
      <c r="B178" s="1"/>
      <c r="C178" s="1"/>
      <c r="D178" s="1"/>
      <c r="E178" s="2"/>
      <c r="H178" s="1"/>
      <c r="I178" s="1"/>
      <c r="J178" s="1"/>
    </row>
    <row r="179" spans="2:10" x14ac:dyDescent="0.25">
      <c r="C179" s="1"/>
      <c r="D179" s="1"/>
      <c r="E179" s="4"/>
      <c r="F179" s="4"/>
      <c r="G179" s="4"/>
      <c r="H179" s="1"/>
      <c r="I179" s="1"/>
      <c r="J179" s="1"/>
    </row>
    <row r="180" spans="2:10" x14ac:dyDescent="0.25">
      <c r="C180" s="1"/>
      <c r="D180" s="1"/>
      <c r="E180" s="4"/>
      <c r="F180" s="4"/>
      <c r="G180" s="4"/>
      <c r="H180" s="1"/>
      <c r="I180" s="1"/>
      <c r="J180" s="1"/>
    </row>
    <row r="181" spans="2:10" x14ac:dyDescent="0.25">
      <c r="C181" s="1"/>
      <c r="D181" s="1"/>
      <c r="E181" s="4"/>
      <c r="F181" s="4"/>
      <c r="G181" s="4"/>
      <c r="H181" s="1"/>
      <c r="I181" s="1"/>
      <c r="J181" s="1"/>
    </row>
    <row r="182" spans="2:10" x14ac:dyDescent="0.25">
      <c r="C182" s="1"/>
      <c r="D182" s="1"/>
      <c r="E182" s="4"/>
      <c r="F182" s="4"/>
      <c r="G182" s="4"/>
      <c r="H182" s="1"/>
      <c r="I182" s="1"/>
      <c r="J182" s="1"/>
    </row>
    <row r="183" spans="2:10" x14ac:dyDescent="0.25">
      <c r="C183" s="1"/>
      <c r="D183" s="1"/>
      <c r="E183" s="4"/>
      <c r="F183" s="4"/>
      <c r="G183" s="4"/>
      <c r="H183" s="1"/>
      <c r="I183" s="1"/>
      <c r="J183" s="1"/>
    </row>
    <row r="184" spans="2:10" x14ac:dyDescent="0.25">
      <c r="J184" s="1"/>
    </row>
    <row r="185" spans="2:10" x14ac:dyDescent="0.25">
      <c r="J185" s="1"/>
    </row>
  </sheetData>
  <sheetProtection deleteRows="0"/>
  <mergeCells count="29">
    <mergeCell ref="B5:D5"/>
    <mergeCell ref="E5:K5"/>
    <mergeCell ref="A1:D1"/>
    <mergeCell ref="A2:K2"/>
    <mergeCell ref="C3:I3"/>
    <mergeCell ref="B4:D4"/>
    <mergeCell ref="E4:K4"/>
    <mergeCell ref="E6:H6"/>
    <mergeCell ref="I6:J6"/>
    <mergeCell ref="I8:J8"/>
    <mergeCell ref="K8:K11"/>
    <mergeCell ref="I9:J9"/>
    <mergeCell ref="G10:H10"/>
    <mergeCell ref="A12:A13"/>
    <mergeCell ref="B12:B13"/>
    <mergeCell ref="C12:C13"/>
    <mergeCell ref="D12:G12"/>
    <mergeCell ref="H12:H13"/>
    <mergeCell ref="B29:G29"/>
    <mergeCell ref="H29:I29"/>
    <mergeCell ref="H30:I30"/>
    <mergeCell ref="J12:J13"/>
    <mergeCell ref="K12:K13"/>
    <mergeCell ref="H24:I24"/>
    <mergeCell ref="J24:K30"/>
    <mergeCell ref="H25:I25"/>
    <mergeCell ref="H27:I27"/>
    <mergeCell ref="H28:I28"/>
    <mergeCell ref="I12:I13"/>
  </mergeCells>
  <dataValidations count="1">
    <dataValidation type="list" allowBlank="1" showInputMessage="1" showErrorMessage="1" sqref="K3" xr:uid="{00000000-0002-0000-0500-000000000000}">
      <formula1>"Nam, Nữ"</formula1>
    </dataValidation>
  </dataValidations>
  <pageMargins left="0.31496062992125984" right="0.11811023622047245" top="0.74803149606299213" bottom="0.55118110236220474" header="0.31496062992125984" footer="0.31496062992125984"/>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030A0"/>
    <pageSetUpPr fitToPage="1"/>
  </sheetPr>
  <dimension ref="A1:K186"/>
  <sheetViews>
    <sheetView zoomScale="115" zoomScaleNormal="115" workbookViewId="0">
      <selection activeCell="I9" sqref="I9:J9"/>
    </sheetView>
  </sheetViews>
  <sheetFormatPr defaultRowHeight="15.75" x14ac:dyDescent="0.25"/>
  <cols>
    <col min="1" max="1" width="5" style="1" customWidth="1"/>
    <col min="2" max="2" width="10.375" style="4" customWidth="1"/>
    <col min="3" max="3" width="8" style="4" customWidth="1"/>
    <col min="4" max="4" width="5.75" style="4" customWidth="1"/>
    <col min="5" max="5" width="6.625" style="1" customWidth="1"/>
    <col min="6" max="6" width="7.125" style="1" customWidth="1"/>
    <col min="7" max="7" width="7.75" style="1" customWidth="1"/>
    <col min="8" max="8" width="7.875" style="4" customWidth="1"/>
    <col min="9" max="9" width="8" style="4" customWidth="1"/>
    <col min="10" max="10" width="12.875" style="3" customWidth="1"/>
    <col min="11" max="11" width="14.875" style="1" bestFit="1" customWidth="1"/>
    <col min="12" max="16384" width="9" style="1"/>
  </cols>
  <sheetData>
    <row r="1" spans="1:11" ht="18" customHeight="1" x14ac:dyDescent="0.3">
      <c r="A1" s="258" t="s">
        <v>36</v>
      </c>
      <c r="B1" s="258"/>
      <c r="C1" s="258"/>
      <c r="D1" s="258"/>
      <c r="E1" s="44"/>
      <c r="F1" s="44"/>
      <c r="G1" s="44"/>
      <c r="H1" s="44"/>
      <c r="I1" s="44"/>
      <c r="J1" s="98" t="s">
        <v>35</v>
      </c>
      <c r="K1" s="99" t="s">
        <v>131</v>
      </c>
    </row>
    <row r="2" spans="1:11" ht="51" customHeight="1" thickBot="1" x14ac:dyDescent="0.3">
      <c r="A2" s="346" t="s">
        <v>57</v>
      </c>
      <c r="B2" s="347"/>
      <c r="C2" s="347"/>
      <c r="D2" s="347"/>
      <c r="E2" s="347"/>
      <c r="F2" s="347"/>
      <c r="G2" s="347"/>
      <c r="H2" s="347"/>
      <c r="I2" s="347"/>
      <c r="J2" s="347"/>
      <c r="K2" s="347"/>
    </row>
    <row r="3" spans="1:11" s="22" customFormat="1" ht="20.25" customHeight="1" thickBot="1" x14ac:dyDescent="0.35">
      <c r="A3" s="27">
        <v>1</v>
      </c>
      <c r="B3" s="43" t="s">
        <v>34</v>
      </c>
      <c r="C3" s="261"/>
      <c r="D3" s="262"/>
      <c r="E3" s="262"/>
      <c r="F3" s="262"/>
      <c r="G3" s="262"/>
      <c r="H3" s="262"/>
      <c r="I3" s="263"/>
      <c r="J3" s="42" t="s">
        <v>33</v>
      </c>
      <c r="K3" s="57" t="s">
        <v>41</v>
      </c>
    </row>
    <row r="4" spans="1:11" s="40" customFormat="1" ht="33.75" customHeight="1" thickBot="1" x14ac:dyDescent="0.3">
      <c r="A4" s="41">
        <v>2</v>
      </c>
      <c r="B4" s="272" t="s">
        <v>32</v>
      </c>
      <c r="C4" s="272"/>
      <c r="D4" s="272"/>
      <c r="E4" s="264" t="s">
        <v>43</v>
      </c>
      <c r="F4" s="265"/>
      <c r="G4" s="265"/>
      <c r="H4" s="265"/>
      <c r="I4" s="265"/>
      <c r="J4" s="265"/>
      <c r="K4" s="266"/>
    </row>
    <row r="5" spans="1:11" s="40" customFormat="1" ht="33" customHeight="1" thickBot="1" x14ac:dyDescent="0.3">
      <c r="A5" s="41">
        <v>3</v>
      </c>
      <c r="B5" s="272" t="s">
        <v>31</v>
      </c>
      <c r="C5" s="272"/>
      <c r="D5" s="273"/>
      <c r="E5" s="264"/>
      <c r="F5" s="265"/>
      <c r="G5" s="265"/>
      <c r="H5" s="265"/>
      <c r="I5" s="265"/>
      <c r="J5" s="265"/>
      <c r="K5" s="266"/>
    </row>
    <row r="6" spans="1:11" s="22" customFormat="1" ht="18" customHeight="1" thickBot="1" x14ac:dyDescent="0.3">
      <c r="A6" s="27">
        <v>4</v>
      </c>
      <c r="B6" s="26" t="s">
        <v>30</v>
      </c>
      <c r="C6" s="25"/>
      <c r="D6" s="27"/>
      <c r="E6" s="267">
        <v>24777</v>
      </c>
      <c r="F6" s="268"/>
      <c r="G6" s="268"/>
      <c r="H6" s="269"/>
      <c r="I6" s="342"/>
      <c r="J6" s="343"/>
      <c r="K6" s="138"/>
    </row>
    <row r="7" spans="1:11" s="22" customFormat="1" ht="18" customHeight="1" thickBot="1" x14ac:dyDescent="0.35">
      <c r="A7" s="27">
        <v>5</v>
      </c>
      <c r="B7" s="26" t="s">
        <v>29</v>
      </c>
      <c r="C7" s="25"/>
      <c r="D7" s="25"/>
      <c r="E7" s="39">
        <v>34</v>
      </c>
      <c r="F7" s="38" t="s">
        <v>28</v>
      </c>
      <c r="G7" s="37"/>
      <c r="H7" s="36">
        <v>6</v>
      </c>
      <c r="I7" s="35" t="s">
        <v>27</v>
      </c>
      <c r="J7" s="34" t="s">
        <v>26</v>
      </c>
      <c r="K7" s="220">
        <f>(E7)+(IF(H7=0,0,IF(H7&lt;7,1/2,1)))</f>
        <v>34.5</v>
      </c>
    </row>
    <row r="8" spans="1:11" s="22" customFormat="1" ht="18" customHeight="1" thickBot="1" x14ac:dyDescent="0.3">
      <c r="A8" s="27">
        <v>6</v>
      </c>
      <c r="B8" s="26" t="s">
        <v>94</v>
      </c>
      <c r="C8" s="25"/>
      <c r="D8" s="25"/>
      <c r="E8" s="28"/>
      <c r="H8" s="33"/>
      <c r="I8" s="351">
        <v>45292</v>
      </c>
      <c r="J8" s="352"/>
      <c r="K8" s="309" t="str">
        <f>IF(AND(F10&gt;=5,F10&lt;10),"Trong khung NHTT và được hỗ trợ kinh phí",IF(F10&lt;5,"Quá tuổi NHTT",IF(AND(F10=10,I10=0),"Trong khung NHTT và được hỗ trợ kinh phí",IF(AND(F10&gt;=10,10&gt;=1),"Chưa đủ tuổi NHTT"))))</f>
        <v>Trong khung NHTT và được hỗ trợ kinh phí</v>
      </c>
    </row>
    <row r="9" spans="1:11" s="22" customFormat="1" ht="18" customHeight="1" x14ac:dyDescent="0.25">
      <c r="A9" s="27"/>
      <c r="B9" s="26" t="s">
        <v>95</v>
      </c>
      <c r="C9" s="25"/>
      <c r="D9" s="25"/>
      <c r="H9" s="25"/>
      <c r="I9" s="353">
        <f>IF(AND(E6&lt;DATE(1966,4,1),K3="Nam"),DATE(INDEX('Bảng ngày nghỉ hưu'!$H$4:$H$67,MATCH(MONTH(E6)&amp;YEAR(E6),INDEX('Bảng ngày nghỉ hưu'!$D$4:$D$67&amp;'Bảng ngày nghỉ hưu'!$E$4:$E$67,0),0)),INDEX('Bảng ngày nghỉ hưu'!$G$4:$G$67,MATCH(MONTH(E6)&amp;YEAR(E6),INDEX('Bảng ngày nghỉ hưu'!$D$4:$D$67&amp;'Bảng ngày nghỉ hưu'!$E$4:$E$67,0),0)),1),IF(AND(E6&gt;=DATE(1966,4,1),K3="Nam"),DATE(YEAR(E6)+62,MONTH(E6)+1,1),IF(AND(E6&lt;=DATE(1975,4,1),K3="Nữ"),DATE(INDEX('Bảng ngày nghỉ hưu'!$M$4:$M$116,MATCH(MONTH(E6)&amp;YEAR(E6),INDEX('Bảng ngày nghỉ hưu'!$I$4:$I$116&amp;'Bảng ngày nghỉ hưu'!$J$4:$J$116,0),0)),INDEX('Bảng ngày nghỉ hưu'!$L$4:$L$116,MATCH(MONTH(E6)&amp;YEAR(E6),INDEX('Bảng ngày nghỉ hưu'!$I$4:$I$116&amp;'Bảng ngày nghỉ hưu'!$J4:$J$116,0),0)),1),IF(AND(E6&gt;=DATE(1975,5,1),K3="Nữ"),DATE(YEAR(E6)+60,MONTH(E6)+1,1),""))))</f>
        <v>47453</v>
      </c>
      <c r="J9" s="353"/>
      <c r="K9" s="309"/>
    </row>
    <row r="10" spans="1:11" s="22" customFormat="1" ht="18" customHeight="1" x14ac:dyDescent="0.25">
      <c r="A10" s="27">
        <v>7</v>
      </c>
      <c r="B10" s="32" t="s">
        <v>25</v>
      </c>
      <c r="C10" s="25"/>
      <c r="D10" s="25"/>
      <c r="F10" s="145">
        <f>DATEDIF(I8,I9,"y")</f>
        <v>5</v>
      </c>
      <c r="G10" s="295" t="s">
        <v>64</v>
      </c>
      <c r="H10" s="295"/>
      <c r="I10" s="217">
        <f>DATEDIF(I8,I9,"ym")</f>
        <v>11</v>
      </c>
      <c r="J10" s="214" t="s">
        <v>65</v>
      </c>
      <c r="K10" s="309"/>
    </row>
    <row r="11" spans="1:11" s="22" customFormat="1" ht="19.5" customHeight="1" thickBot="1" x14ac:dyDescent="0.3">
      <c r="A11" s="27">
        <v>8</v>
      </c>
      <c r="B11" s="26" t="s">
        <v>24</v>
      </c>
      <c r="C11" s="25"/>
      <c r="D11" s="25"/>
      <c r="F11" s="144">
        <f>IF((ROUNDDOWN(I10,0)*2+1)&lt;I10*2,ROUNDDOWN(I10,0)*1.5+1.5,(IF((ROUNDDOWN(I10,0)*2)=I10*2,ROUNDDOWN(I10,0)*1.5,ROUNDDOWN(I10,0)*1.5+1.5/2)))</f>
        <v>16.5</v>
      </c>
      <c r="G11" s="31"/>
      <c r="H11" s="25"/>
      <c r="I11" s="30"/>
      <c r="J11" s="29"/>
      <c r="K11" s="309"/>
    </row>
    <row r="12" spans="1:11" s="22" customFormat="1" ht="18" customHeight="1" thickBot="1" x14ac:dyDescent="0.3">
      <c r="A12" s="27">
        <v>9</v>
      </c>
      <c r="B12" s="26" t="s">
        <v>23</v>
      </c>
      <c r="C12" s="25"/>
      <c r="D12" s="25"/>
      <c r="F12" s="28"/>
      <c r="H12" s="25"/>
      <c r="I12" s="286">
        <f>K7-20</f>
        <v>14.5</v>
      </c>
      <c r="J12" s="287"/>
      <c r="K12" s="309"/>
    </row>
    <row r="13" spans="1:11" s="22" customFormat="1" ht="18" customHeight="1" x14ac:dyDescent="0.25">
      <c r="A13" s="27">
        <v>10</v>
      </c>
      <c r="B13" s="26" t="s">
        <v>22</v>
      </c>
      <c r="C13" s="25"/>
      <c r="D13" s="25"/>
      <c r="H13" s="25"/>
      <c r="I13" s="25"/>
      <c r="J13" s="24"/>
      <c r="K13" s="23"/>
    </row>
    <row r="14" spans="1:11" ht="19.5" customHeight="1" x14ac:dyDescent="0.25">
      <c r="A14" s="254" t="s">
        <v>21</v>
      </c>
      <c r="B14" s="254" t="s">
        <v>20</v>
      </c>
      <c r="C14" s="254" t="s">
        <v>19</v>
      </c>
      <c r="D14" s="254" t="s">
        <v>18</v>
      </c>
      <c r="E14" s="254"/>
      <c r="F14" s="254"/>
      <c r="G14" s="254"/>
      <c r="H14" s="254" t="s">
        <v>17</v>
      </c>
      <c r="I14" s="254" t="s">
        <v>16</v>
      </c>
      <c r="J14" s="288" t="s">
        <v>15</v>
      </c>
      <c r="K14" s="254" t="s">
        <v>14</v>
      </c>
    </row>
    <row r="15" spans="1:11" ht="44.25" customHeight="1" x14ac:dyDescent="0.25">
      <c r="A15" s="254"/>
      <c r="B15" s="254"/>
      <c r="C15" s="254"/>
      <c r="D15" s="20" t="s">
        <v>13</v>
      </c>
      <c r="E15" s="21" t="s">
        <v>12</v>
      </c>
      <c r="F15" s="20" t="s">
        <v>11</v>
      </c>
      <c r="G15" s="20" t="s">
        <v>10</v>
      </c>
      <c r="H15" s="254"/>
      <c r="I15" s="254"/>
      <c r="J15" s="288"/>
      <c r="K15" s="254"/>
    </row>
    <row r="16" spans="1:11" ht="18" customHeight="1" x14ac:dyDescent="0.3">
      <c r="A16" s="69"/>
      <c r="B16" s="123"/>
      <c r="C16" s="124"/>
      <c r="D16" s="70"/>
      <c r="E16" s="71"/>
      <c r="F16" s="72"/>
      <c r="G16" s="72"/>
      <c r="H16" s="73">
        <f>(YEAR(I8)-YEAR(B16))*12+(MONTH(I8)-MONTH(B16))</f>
        <v>1488</v>
      </c>
      <c r="I16" s="125" t="str">
        <f t="shared" ref="I16:I21" si="0">IF(B16&gt;=DATE(2023,7,1),"1800",IF(B16&gt;=DATE(2019,7,1),"1490",IF(B16&gt;=DATE(2018,7,1),"1390",IF(B16&gt;=DATE(2017,7,1),"1300",IF(B16&gt;=DATE(2016,5,1),"1210","1150")))))</f>
        <v>1150</v>
      </c>
      <c r="J16" s="75">
        <f t="shared" ref="J16:J21" si="1">((C16+D16+E16+(F16*C16)+((C16+D16+(F16*C16))*G16)))*I16</f>
        <v>0</v>
      </c>
      <c r="K16" s="75">
        <f t="shared" ref="K16:K21" si="2">ROUND(H16*J16,0)</f>
        <v>0</v>
      </c>
    </row>
    <row r="17" spans="1:11" ht="18" customHeight="1" x14ac:dyDescent="0.3">
      <c r="A17" s="76"/>
      <c r="B17" s="126"/>
      <c r="C17" s="127"/>
      <c r="D17" s="78"/>
      <c r="E17" s="79"/>
      <c r="F17" s="80"/>
      <c r="G17" s="80"/>
      <c r="H17" s="128">
        <f>(YEAR(B16)-YEAR(B17))*12+(MONTH(B16)-MONTH(B17))</f>
        <v>0</v>
      </c>
      <c r="I17" s="129" t="str">
        <f t="shared" si="0"/>
        <v>1150</v>
      </c>
      <c r="J17" s="83">
        <f t="shared" si="1"/>
        <v>0</v>
      </c>
      <c r="K17" s="83">
        <f t="shared" si="2"/>
        <v>0</v>
      </c>
    </row>
    <row r="18" spans="1:11" ht="18" customHeight="1" x14ac:dyDescent="0.3">
      <c r="A18" s="76"/>
      <c r="B18" s="126"/>
      <c r="C18" s="127"/>
      <c r="D18" s="78"/>
      <c r="E18" s="79"/>
      <c r="F18" s="80"/>
      <c r="G18" s="80"/>
      <c r="H18" s="128">
        <f>(YEAR(B17)-YEAR(B18))*12+(MONTH(B17)-MONTH(B18))</f>
        <v>0</v>
      </c>
      <c r="I18" s="129" t="str">
        <f t="shared" si="0"/>
        <v>1150</v>
      </c>
      <c r="J18" s="83">
        <f t="shared" si="1"/>
        <v>0</v>
      </c>
      <c r="K18" s="83">
        <f t="shared" si="2"/>
        <v>0</v>
      </c>
    </row>
    <row r="19" spans="1:11" ht="18" customHeight="1" x14ac:dyDescent="0.3">
      <c r="A19" s="76"/>
      <c r="B19" s="126"/>
      <c r="C19" s="127"/>
      <c r="D19" s="78"/>
      <c r="E19" s="79"/>
      <c r="F19" s="80"/>
      <c r="G19" s="80"/>
      <c r="H19" s="128">
        <f>(YEAR(B18)-YEAR(B19))*12+(MONTH(B18)-MONTH(B19))</f>
        <v>0</v>
      </c>
      <c r="I19" s="129" t="str">
        <f t="shared" si="0"/>
        <v>1150</v>
      </c>
      <c r="J19" s="83">
        <f t="shared" si="1"/>
        <v>0</v>
      </c>
      <c r="K19" s="83">
        <f t="shared" si="2"/>
        <v>0</v>
      </c>
    </row>
    <row r="20" spans="1:11" ht="18" customHeight="1" x14ac:dyDescent="0.3">
      <c r="A20" s="76"/>
      <c r="B20" s="126"/>
      <c r="C20" s="127"/>
      <c r="D20" s="78"/>
      <c r="E20" s="79"/>
      <c r="F20" s="80"/>
      <c r="G20" s="80"/>
      <c r="H20" s="128">
        <f>(YEAR(B19)-YEAR(B20))*12+(MONTH(B19)-MONTH(B20))</f>
        <v>0</v>
      </c>
      <c r="I20" s="129" t="str">
        <f t="shared" si="0"/>
        <v>1150</v>
      </c>
      <c r="J20" s="83">
        <f t="shared" si="1"/>
        <v>0</v>
      </c>
      <c r="K20" s="83">
        <f t="shared" si="2"/>
        <v>0</v>
      </c>
    </row>
    <row r="21" spans="1:11" ht="18" customHeight="1" x14ac:dyDescent="0.3">
      <c r="A21" s="84"/>
      <c r="B21" s="130"/>
      <c r="C21" s="131"/>
      <c r="D21" s="86"/>
      <c r="E21" s="87"/>
      <c r="F21" s="88"/>
      <c r="G21" s="88"/>
      <c r="H21" s="132">
        <f>(YEAR(B20)-YEAR(B21))*12+(MONTH(B20)-MONTH(B21))</f>
        <v>0</v>
      </c>
      <c r="I21" s="133" t="str">
        <f t="shared" si="0"/>
        <v>1150</v>
      </c>
      <c r="J21" s="91">
        <f t="shared" si="1"/>
        <v>0</v>
      </c>
      <c r="K21" s="83">
        <f t="shared" si="2"/>
        <v>0</v>
      </c>
    </row>
    <row r="22" spans="1:11" ht="25.5" customHeight="1" x14ac:dyDescent="0.3">
      <c r="A22" s="18"/>
      <c r="B22" s="19" t="s">
        <v>9</v>
      </c>
      <c r="C22" s="17"/>
      <c r="D22" s="17"/>
      <c r="E22" s="18"/>
      <c r="F22" s="17"/>
      <c r="G22" s="17"/>
      <c r="H22" s="50">
        <f>SUM(H16:H21)</f>
        <v>1488</v>
      </c>
      <c r="I22" s="16"/>
      <c r="J22" s="134"/>
      <c r="K22" s="135">
        <f>SUM(K16:K21)</f>
        <v>0</v>
      </c>
    </row>
    <row r="23" spans="1:11" ht="17.25" customHeight="1" x14ac:dyDescent="0.25">
      <c r="A23" s="7"/>
      <c r="B23" s="14" t="s">
        <v>8</v>
      </c>
      <c r="C23" s="8"/>
      <c r="D23" s="8"/>
      <c r="E23" s="7"/>
      <c r="F23" s="7"/>
      <c r="G23" s="7"/>
      <c r="H23" s="332">
        <f>J16</f>
        <v>0</v>
      </c>
      <c r="I23" s="332"/>
      <c r="J23" s="274" t="s">
        <v>46</v>
      </c>
      <c r="K23" s="333"/>
    </row>
    <row r="24" spans="1:11" ht="18.75" customHeight="1" x14ac:dyDescent="0.25">
      <c r="A24" s="7"/>
      <c r="B24" s="14" t="s">
        <v>53</v>
      </c>
      <c r="C24" s="8"/>
      <c r="D24" s="8"/>
      <c r="E24" s="7"/>
      <c r="F24" s="7"/>
      <c r="G24" s="7"/>
      <c r="H24" s="332">
        <f>ROUND(K22/H22,0)</f>
        <v>0</v>
      </c>
      <c r="I24" s="332"/>
      <c r="J24" s="334"/>
      <c r="K24" s="335"/>
    </row>
    <row r="25" spans="1:11" ht="21.75" customHeight="1" x14ac:dyDescent="0.3">
      <c r="A25" s="10" t="s">
        <v>6</v>
      </c>
      <c r="B25" s="13" t="s">
        <v>5</v>
      </c>
      <c r="C25" s="12"/>
      <c r="D25" s="12"/>
      <c r="E25" s="11"/>
      <c r="F25" s="7"/>
      <c r="G25" s="7"/>
      <c r="H25" s="332">
        <f>SUM(H26:H28)</f>
        <v>0</v>
      </c>
      <c r="I25" s="332"/>
      <c r="J25" s="334"/>
      <c r="K25" s="335"/>
    </row>
    <row r="26" spans="1:11" ht="21.95" customHeight="1" x14ac:dyDescent="0.25">
      <c r="A26" s="10">
        <v>1</v>
      </c>
      <c r="B26" s="9" t="s">
        <v>58</v>
      </c>
      <c r="C26" s="8"/>
      <c r="D26" s="8"/>
      <c r="E26" s="7"/>
      <c r="F26" s="7"/>
      <c r="G26" s="7"/>
      <c r="H26" s="338">
        <f>H24*F11</f>
        <v>0</v>
      </c>
      <c r="I26" s="338"/>
      <c r="J26" s="334"/>
      <c r="K26" s="335"/>
    </row>
    <row r="27" spans="1:11" x14ac:dyDescent="0.25">
      <c r="A27" s="10">
        <v>2</v>
      </c>
      <c r="B27" s="348" t="s">
        <v>50</v>
      </c>
      <c r="C27" s="349"/>
      <c r="D27" s="349"/>
      <c r="E27" s="349"/>
      <c r="F27" s="349"/>
      <c r="G27" s="350"/>
      <c r="H27" s="338">
        <f>H24*5</f>
        <v>0</v>
      </c>
      <c r="I27" s="338"/>
      <c r="J27" s="334"/>
      <c r="K27" s="335"/>
    </row>
    <row r="28" spans="1:11" x14ac:dyDescent="0.25">
      <c r="A28" s="10">
        <v>3</v>
      </c>
      <c r="B28" s="348" t="s">
        <v>2</v>
      </c>
      <c r="C28" s="349"/>
      <c r="D28" s="349"/>
      <c r="E28" s="349"/>
      <c r="F28" s="349"/>
      <c r="G28" s="350"/>
      <c r="H28" s="289">
        <f>H24*I12*1/2</f>
        <v>0</v>
      </c>
      <c r="I28" s="290"/>
      <c r="J28" s="334"/>
      <c r="K28" s="335"/>
    </row>
    <row r="29" spans="1:11" s="96" customFormat="1" ht="21.95" customHeight="1" x14ac:dyDescent="0.3">
      <c r="A29" s="92"/>
      <c r="B29" s="93" t="s">
        <v>0</v>
      </c>
      <c r="C29" s="94"/>
      <c r="D29" s="94"/>
      <c r="E29" s="95"/>
      <c r="F29" s="95"/>
      <c r="G29" s="95"/>
      <c r="H29" s="339">
        <f>H27+H26+H28</f>
        <v>0</v>
      </c>
      <c r="I29" s="339"/>
      <c r="J29" s="336"/>
      <c r="K29" s="337"/>
    </row>
    <row r="30" spans="1:11" ht="18" x14ac:dyDescent="0.25">
      <c r="B30" s="1"/>
      <c r="C30" s="1"/>
      <c r="D30" s="1"/>
      <c r="H30" s="2"/>
      <c r="I30" s="1"/>
      <c r="J30" s="1"/>
    </row>
    <row r="31" spans="1:11" ht="18" x14ac:dyDescent="0.25">
      <c r="B31" s="1"/>
      <c r="C31" s="1"/>
      <c r="D31" s="1"/>
      <c r="H31" s="2"/>
      <c r="I31" s="1"/>
      <c r="J31" s="1"/>
    </row>
    <row r="32" spans="1:11" ht="18" x14ac:dyDescent="0.25">
      <c r="B32" s="1"/>
      <c r="C32" s="1"/>
      <c r="D32" s="1"/>
      <c r="H32" s="2"/>
      <c r="I32" s="1"/>
      <c r="J32" s="1"/>
    </row>
    <row r="33" spans="2:10" ht="18" x14ac:dyDescent="0.25">
      <c r="B33" s="1"/>
      <c r="C33" s="1"/>
      <c r="D33" s="1"/>
      <c r="H33" s="2"/>
      <c r="I33" s="1"/>
      <c r="J33" s="1"/>
    </row>
    <row r="34" spans="2:10" ht="18" x14ac:dyDescent="0.25">
      <c r="B34" s="1"/>
      <c r="C34" s="1"/>
      <c r="D34" s="1"/>
      <c r="H34" s="2"/>
      <c r="I34" s="1"/>
      <c r="J34" s="1"/>
    </row>
    <row r="35" spans="2:10" ht="18" x14ac:dyDescent="0.25">
      <c r="B35" s="1"/>
      <c r="C35" s="1"/>
      <c r="D35" s="1"/>
      <c r="H35" s="2"/>
      <c r="I35" s="1"/>
      <c r="J35" s="1"/>
    </row>
    <row r="36" spans="2:10" ht="18" x14ac:dyDescent="0.25">
      <c r="B36" s="1"/>
      <c r="C36" s="1"/>
      <c r="D36" s="1"/>
      <c r="H36" s="2"/>
      <c r="I36" s="1"/>
      <c r="J36" s="1"/>
    </row>
    <row r="37" spans="2:10" ht="18" x14ac:dyDescent="0.25">
      <c r="B37" s="1"/>
      <c r="C37" s="1"/>
      <c r="D37" s="1"/>
      <c r="H37" s="2"/>
      <c r="I37" s="1"/>
      <c r="J37" s="1"/>
    </row>
    <row r="38" spans="2:10" ht="18" x14ac:dyDescent="0.25">
      <c r="B38" s="1"/>
      <c r="C38" s="1"/>
      <c r="D38" s="1"/>
      <c r="H38" s="2"/>
      <c r="I38" s="1"/>
      <c r="J38" s="1"/>
    </row>
    <row r="39" spans="2:10" ht="18" x14ac:dyDescent="0.25">
      <c r="B39" s="1"/>
      <c r="C39" s="1"/>
      <c r="D39" s="1"/>
      <c r="H39" s="2"/>
      <c r="I39" s="1"/>
      <c r="J39" s="1"/>
    </row>
    <row r="40" spans="2:10" ht="18" x14ac:dyDescent="0.25">
      <c r="B40" s="1"/>
      <c r="C40" s="1"/>
      <c r="D40" s="1"/>
      <c r="H40" s="2"/>
      <c r="I40" s="1"/>
      <c r="J40" s="1"/>
    </row>
    <row r="41" spans="2:10" ht="18" x14ac:dyDescent="0.25">
      <c r="B41" s="1"/>
      <c r="C41" s="1"/>
      <c r="D41" s="1"/>
      <c r="H41" s="2"/>
      <c r="I41" s="1"/>
      <c r="J41" s="1"/>
    </row>
    <row r="42" spans="2:10" ht="18" x14ac:dyDescent="0.25">
      <c r="B42" s="1"/>
      <c r="C42" s="1"/>
      <c r="D42" s="1"/>
      <c r="H42" s="2"/>
      <c r="I42" s="1"/>
      <c r="J42" s="1"/>
    </row>
    <row r="43" spans="2:10" ht="18" x14ac:dyDescent="0.25">
      <c r="B43" s="1"/>
      <c r="C43" s="1"/>
      <c r="D43" s="1"/>
      <c r="H43" s="2"/>
      <c r="I43" s="1"/>
      <c r="J43" s="1"/>
    </row>
    <row r="44" spans="2:10" ht="18" x14ac:dyDescent="0.25">
      <c r="B44" s="1"/>
      <c r="C44" s="1"/>
      <c r="D44" s="1"/>
      <c r="H44" s="2"/>
      <c r="I44" s="1"/>
      <c r="J44" s="1"/>
    </row>
    <row r="45" spans="2:10" ht="18" x14ac:dyDescent="0.25">
      <c r="B45" s="1"/>
      <c r="C45" s="1"/>
      <c r="D45" s="1"/>
      <c r="H45" s="2"/>
      <c r="I45" s="1"/>
      <c r="J45" s="1"/>
    </row>
    <row r="46" spans="2:10" ht="18" x14ac:dyDescent="0.25">
      <c r="B46" s="1"/>
      <c r="C46" s="1"/>
      <c r="D46" s="1"/>
      <c r="H46" s="2"/>
      <c r="I46" s="1"/>
      <c r="J46" s="1"/>
    </row>
    <row r="47" spans="2:10" s="5" customFormat="1" ht="18" x14ac:dyDescent="0.25">
      <c r="B47" s="1"/>
      <c r="H47" s="6"/>
    </row>
    <row r="48" spans="2:10" s="5" customFormat="1" ht="18" x14ac:dyDescent="0.25">
      <c r="B48" s="1"/>
      <c r="H48" s="6"/>
    </row>
    <row r="49" spans="2:10" s="5" customFormat="1" ht="18" x14ac:dyDescent="0.25">
      <c r="B49" s="1"/>
      <c r="H49" s="6"/>
    </row>
    <row r="50" spans="2:10" s="5" customFormat="1" ht="18" x14ac:dyDescent="0.25">
      <c r="B50" s="1"/>
      <c r="C50" s="1"/>
      <c r="D50" s="1"/>
      <c r="E50" s="1"/>
      <c r="F50" s="1"/>
      <c r="G50" s="1"/>
      <c r="H50" s="2"/>
      <c r="I50" s="1"/>
    </row>
    <row r="51" spans="2:10" s="5" customFormat="1" ht="18" x14ac:dyDescent="0.25">
      <c r="B51" s="1"/>
      <c r="C51" s="1"/>
      <c r="D51" s="1"/>
      <c r="E51" s="1"/>
      <c r="F51" s="1"/>
      <c r="G51" s="1"/>
      <c r="H51" s="2"/>
      <c r="I51" s="1"/>
    </row>
    <row r="52" spans="2:10" ht="18" x14ac:dyDescent="0.25">
      <c r="B52" s="1"/>
      <c r="C52" s="1"/>
      <c r="D52" s="1"/>
      <c r="H52" s="2"/>
      <c r="I52" s="1"/>
      <c r="J52" s="1"/>
    </row>
    <row r="53" spans="2:10" ht="18" x14ac:dyDescent="0.25">
      <c r="B53" s="1"/>
      <c r="C53" s="1"/>
      <c r="D53" s="1"/>
      <c r="H53" s="2"/>
      <c r="I53" s="1"/>
      <c r="J53" s="1"/>
    </row>
    <row r="54" spans="2:10" ht="18" x14ac:dyDescent="0.25">
      <c r="B54" s="1"/>
      <c r="C54" s="1"/>
      <c r="D54" s="1"/>
      <c r="H54" s="2"/>
      <c r="I54" s="1"/>
      <c r="J54" s="1"/>
    </row>
    <row r="55" spans="2:10" ht="18" x14ac:dyDescent="0.25">
      <c r="B55" s="1"/>
      <c r="C55" s="1"/>
      <c r="D55" s="1"/>
      <c r="H55" s="2"/>
      <c r="I55" s="1"/>
      <c r="J55" s="1"/>
    </row>
    <row r="56" spans="2:10" ht="18" x14ac:dyDescent="0.25">
      <c r="B56" s="1"/>
      <c r="C56" s="1"/>
      <c r="D56" s="1"/>
      <c r="H56" s="2"/>
      <c r="I56" s="1"/>
      <c r="J56" s="1"/>
    </row>
    <row r="57" spans="2:10" ht="18" x14ac:dyDescent="0.25">
      <c r="B57" s="1"/>
      <c r="C57" s="1"/>
      <c r="D57" s="1"/>
      <c r="H57" s="2"/>
      <c r="I57" s="1"/>
      <c r="J57" s="1"/>
    </row>
    <row r="58" spans="2:10" ht="18" x14ac:dyDescent="0.25">
      <c r="B58" s="1"/>
      <c r="C58" s="1"/>
      <c r="D58" s="1"/>
      <c r="E58" s="2"/>
      <c r="H58" s="1"/>
      <c r="I58" s="1"/>
      <c r="J58" s="1"/>
    </row>
    <row r="59" spans="2:10" ht="18" x14ac:dyDescent="0.25">
      <c r="B59" s="1"/>
      <c r="C59" s="1"/>
      <c r="D59" s="1"/>
      <c r="E59" s="2"/>
      <c r="H59" s="1"/>
      <c r="I59" s="1"/>
      <c r="J59" s="1"/>
    </row>
    <row r="60" spans="2:10" ht="18" x14ac:dyDescent="0.25">
      <c r="B60" s="1"/>
      <c r="C60" s="1"/>
      <c r="D60" s="1"/>
      <c r="E60" s="2"/>
      <c r="H60" s="1"/>
      <c r="I60" s="1"/>
      <c r="J60" s="1"/>
    </row>
    <row r="61" spans="2:10" ht="18" x14ac:dyDescent="0.25">
      <c r="B61" s="1"/>
      <c r="C61" s="1"/>
      <c r="D61" s="1"/>
      <c r="E61" s="2"/>
      <c r="H61" s="1"/>
      <c r="I61" s="1"/>
      <c r="J61" s="1"/>
    </row>
    <row r="62" spans="2:10" ht="18" x14ac:dyDescent="0.25">
      <c r="B62" s="1"/>
      <c r="C62" s="1"/>
      <c r="D62" s="1"/>
      <c r="E62" s="2"/>
      <c r="H62" s="1"/>
      <c r="I62" s="1"/>
      <c r="J62" s="1"/>
    </row>
    <row r="63" spans="2:10" ht="18" x14ac:dyDescent="0.25">
      <c r="B63" s="1"/>
      <c r="C63" s="1"/>
      <c r="D63" s="1"/>
      <c r="E63" s="2"/>
      <c r="H63" s="1"/>
      <c r="I63" s="1"/>
      <c r="J63" s="1"/>
    </row>
    <row r="64" spans="2:10" ht="18" x14ac:dyDescent="0.25">
      <c r="B64" s="1"/>
      <c r="C64" s="1"/>
      <c r="D64" s="1"/>
      <c r="E64" s="2"/>
      <c r="H64" s="1"/>
      <c r="I64" s="1"/>
      <c r="J64" s="1"/>
    </row>
    <row r="65" spans="2:10" ht="18" x14ac:dyDescent="0.25">
      <c r="B65" s="1"/>
      <c r="C65" s="1"/>
      <c r="D65" s="1"/>
      <c r="E65" s="2"/>
      <c r="H65" s="1"/>
      <c r="I65" s="1"/>
      <c r="J65" s="1"/>
    </row>
    <row r="66" spans="2:10" ht="18" x14ac:dyDescent="0.25">
      <c r="B66" s="1"/>
      <c r="C66" s="1"/>
      <c r="D66" s="1"/>
      <c r="E66" s="2"/>
      <c r="H66" s="1"/>
      <c r="I66" s="1"/>
      <c r="J66" s="1"/>
    </row>
    <row r="67" spans="2:10" ht="18" x14ac:dyDescent="0.25">
      <c r="B67" s="1"/>
      <c r="C67" s="1"/>
      <c r="D67" s="1"/>
      <c r="E67" s="2"/>
      <c r="H67" s="1"/>
      <c r="I67" s="1"/>
      <c r="J67" s="1"/>
    </row>
    <row r="68" spans="2:10" ht="18" x14ac:dyDescent="0.25">
      <c r="B68" s="1"/>
      <c r="C68" s="1"/>
      <c r="D68" s="1"/>
      <c r="E68" s="2"/>
      <c r="H68" s="1"/>
      <c r="I68" s="1"/>
      <c r="J68" s="1"/>
    </row>
    <row r="69" spans="2:10" ht="18" x14ac:dyDescent="0.25">
      <c r="B69" s="1"/>
      <c r="C69" s="1"/>
      <c r="D69" s="1"/>
      <c r="E69" s="2"/>
      <c r="H69" s="1"/>
      <c r="I69" s="1"/>
      <c r="J69" s="1"/>
    </row>
    <row r="70" spans="2:10" ht="18" x14ac:dyDescent="0.25">
      <c r="B70" s="1"/>
      <c r="C70" s="1"/>
      <c r="D70" s="1"/>
      <c r="E70" s="2"/>
      <c r="H70" s="1"/>
      <c r="I70" s="1"/>
      <c r="J70" s="1"/>
    </row>
    <row r="71" spans="2:10" ht="18" x14ac:dyDescent="0.25">
      <c r="B71" s="5"/>
      <c r="C71" s="5"/>
      <c r="D71" s="5"/>
      <c r="E71" s="6"/>
      <c r="F71" s="5"/>
      <c r="G71" s="5"/>
      <c r="H71" s="1"/>
      <c r="I71" s="1"/>
      <c r="J71" s="1"/>
    </row>
    <row r="72" spans="2:10" ht="18" x14ac:dyDescent="0.25">
      <c r="B72" s="5"/>
      <c r="C72" s="5"/>
      <c r="D72" s="5"/>
      <c r="E72" s="6"/>
      <c r="F72" s="5"/>
      <c r="G72" s="5"/>
      <c r="H72" s="1"/>
      <c r="I72" s="1"/>
      <c r="J72" s="1"/>
    </row>
    <row r="73" spans="2:10" ht="18" x14ac:dyDescent="0.25">
      <c r="B73" s="5"/>
      <c r="C73" s="5"/>
      <c r="D73" s="5"/>
      <c r="E73" s="6"/>
      <c r="F73" s="5"/>
      <c r="G73" s="5"/>
      <c r="H73" s="1"/>
      <c r="I73" s="1"/>
      <c r="J73" s="1"/>
    </row>
    <row r="74" spans="2:10" ht="18" x14ac:dyDescent="0.25">
      <c r="B74" s="5"/>
      <c r="C74" s="5"/>
      <c r="D74" s="5"/>
      <c r="E74" s="6"/>
      <c r="F74" s="5"/>
      <c r="G74" s="5"/>
      <c r="H74" s="1"/>
      <c r="I74" s="1"/>
      <c r="J74" s="1"/>
    </row>
    <row r="75" spans="2:10" ht="18" x14ac:dyDescent="0.25">
      <c r="B75" s="5"/>
      <c r="C75" s="5"/>
      <c r="D75" s="5"/>
      <c r="E75" s="6"/>
      <c r="F75" s="5"/>
      <c r="G75" s="5"/>
      <c r="H75" s="1"/>
      <c r="I75" s="1"/>
      <c r="J75" s="1"/>
    </row>
    <row r="76" spans="2:10" ht="18" x14ac:dyDescent="0.25">
      <c r="B76" s="5"/>
      <c r="C76" s="5"/>
      <c r="D76" s="5"/>
      <c r="E76" s="6"/>
      <c r="F76" s="5"/>
      <c r="G76" s="5"/>
      <c r="H76" s="1"/>
      <c r="I76" s="1"/>
      <c r="J76" s="1"/>
    </row>
    <row r="77" spans="2:10" ht="18" x14ac:dyDescent="0.25">
      <c r="B77" s="5"/>
      <c r="C77" s="5"/>
      <c r="D77" s="5"/>
      <c r="E77" s="6"/>
      <c r="F77" s="5"/>
      <c r="G77" s="5"/>
      <c r="H77" s="1"/>
      <c r="I77" s="1"/>
      <c r="J77" s="1"/>
    </row>
    <row r="78" spans="2:10" s="5" customFormat="1" ht="18" x14ac:dyDescent="0.25">
      <c r="E78" s="6"/>
    </row>
    <row r="79" spans="2:10" s="5" customFormat="1" ht="18" x14ac:dyDescent="0.25">
      <c r="E79" s="6"/>
    </row>
    <row r="80" spans="2:10" s="5" customFormat="1" ht="18" x14ac:dyDescent="0.25">
      <c r="E80" s="6"/>
    </row>
    <row r="81" spans="2:10" s="5" customFormat="1" ht="18" x14ac:dyDescent="0.25">
      <c r="B81" s="1"/>
      <c r="C81" s="1"/>
      <c r="D81" s="1"/>
      <c r="E81" s="2"/>
      <c r="F81" s="1"/>
      <c r="G81" s="1"/>
    </row>
    <row r="82" spans="2:10" s="5" customFormat="1" ht="18" x14ac:dyDescent="0.25">
      <c r="B82" s="1"/>
      <c r="C82" s="1"/>
      <c r="D82" s="1"/>
      <c r="E82" s="2"/>
      <c r="F82" s="1"/>
      <c r="G82" s="1"/>
    </row>
    <row r="83" spans="2:10" s="5" customFormat="1" ht="18" x14ac:dyDescent="0.25">
      <c r="B83" s="1"/>
      <c r="C83" s="1"/>
      <c r="D83" s="1"/>
      <c r="E83" s="2"/>
      <c r="F83" s="1"/>
      <c r="G83" s="1"/>
    </row>
    <row r="84" spans="2:10" s="5" customFormat="1" ht="18" x14ac:dyDescent="0.25">
      <c r="B84" s="1"/>
      <c r="C84" s="1"/>
      <c r="D84" s="1"/>
      <c r="E84" s="2"/>
      <c r="F84" s="1"/>
      <c r="G84" s="1"/>
    </row>
    <row r="85" spans="2:10" s="5" customFormat="1" ht="18" x14ac:dyDescent="0.25">
      <c r="B85" s="1"/>
      <c r="C85" s="1"/>
      <c r="D85" s="1"/>
      <c r="E85" s="2"/>
      <c r="F85" s="1"/>
      <c r="G85" s="1"/>
    </row>
    <row r="86" spans="2:10" s="5" customFormat="1" ht="18" x14ac:dyDescent="0.25">
      <c r="B86" s="1"/>
      <c r="C86" s="1"/>
      <c r="D86" s="1"/>
      <c r="E86" s="2"/>
      <c r="F86" s="1"/>
      <c r="G86" s="1"/>
    </row>
    <row r="87" spans="2:10" s="5" customFormat="1" ht="18" x14ac:dyDescent="0.25">
      <c r="B87" s="1"/>
      <c r="C87" s="1"/>
      <c r="D87" s="1"/>
      <c r="E87" s="2"/>
      <c r="F87" s="1"/>
      <c r="G87" s="1"/>
    </row>
    <row r="88" spans="2:10" ht="18" x14ac:dyDescent="0.25">
      <c r="B88" s="1"/>
      <c r="C88" s="1"/>
      <c r="D88" s="1"/>
      <c r="E88" s="2"/>
      <c r="H88" s="1"/>
      <c r="I88" s="1"/>
      <c r="J88" s="1"/>
    </row>
    <row r="89" spans="2:10" ht="18" x14ac:dyDescent="0.25">
      <c r="B89" s="1"/>
      <c r="C89" s="1"/>
      <c r="D89" s="1"/>
      <c r="E89" s="2"/>
      <c r="H89" s="1"/>
      <c r="I89" s="1"/>
      <c r="J89" s="1"/>
    </row>
    <row r="90" spans="2:10" ht="18" x14ac:dyDescent="0.25">
      <c r="B90" s="1"/>
      <c r="C90" s="1"/>
      <c r="D90" s="1"/>
      <c r="E90" s="2"/>
      <c r="H90" s="1"/>
      <c r="I90" s="1"/>
      <c r="J90" s="1"/>
    </row>
    <row r="91" spans="2:10" ht="18" x14ac:dyDescent="0.25">
      <c r="B91" s="1"/>
      <c r="C91" s="1"/>
      <c r="D91" s="1"/>
      <c r="E91" s="2"/>
      <c r="H91" s="1"/>
      <c r="I91" s="1"/>
      <c r="J91" s="1"/>
    </row>
    <row r="92" spans="2:10" ht="18" x14ac:dyDescent="0.25">
      <c r="B92" s="1"/>
      <c r="C92" s="1"/>
      <c r="D92" s="1"/>
      <c r="E92" s="2"/>
      <c r="H92" s="1"/>
      <c r="I92" s="1"/>
      <c r="J92" s="1"/>
    </row>
    <row r="93" spans="2:10" ht="18" x14ac:dyDescent="0.25">
      <c r="B93" s="1"/>
      <c r="C93" s="1"/>
      <c r="D93" s="1"/>
      <c r="E93" s="2"/>
      <c r="H93" s="1"/>
      <c r="I93" s="1"/>
      <c r="J93" s="1"/>
    </row>
    <row r="94" spans="2:10" ht="18" x14ac:dyDescent="0.25">
      <c r="B94" s="1"/>
      <c r="C94" s="1"/>
      <c r="D94" s="1"/>
      <c r="E94" s="2"/>
      <c r="H94" s="1"/>
      <c r="I94" s="1"/>
      <c r="J94" s="1"/>
    </row>
    <row r="95" spans="2:10" ht="18" x14ac:dyDescent="0.25">
      <c r="B95" s="1"/>
      <c r="C95" s="1"/>
      <c r="D95" s="1"/>
      <c r="E95" s="2"/>
      <c r="H95" s="1"/>
      <c r="I95" s="1"/>
      <c r="J95" s="1"/>
    </row>
    <row r="96" spans="2:10" ht="18" x14ac:dyDescent="0.25">
      <c r="B96" s="1"/>
      <c r="C96" s="1"/>
      <c r="D96" s="1"/>
      <c r="E96" s="2"/>
      <c r="H96" s="1"/>
      <c r="I96" s="1"/>
      <c r="J96" s="1"/>
    </row>
    <row r="97" spans="5:5" s="1" customFormat="1" ht="18" x14ac:dyDescent="0.25">
      <c r="E97" s="2"/>
    </row>
    <row r="98" spans="5:5" s="1" customFormat="1" ht="18" x14ac:dyDescent="0.25">
      <c r="E98" s="2"/>
    </row>
    <row r="99" spans="5:5" s="1" customFormat="1" ht="38.25" customHeight="1" x14ac:dyDescent="0.25">
      <c r="E99" s="2"/>
    </row>
    <row r="100" spans="5:5" s="1" customFormat="1" ht="18" x14ac:dyDescent="0.25">
      <c r="E100" s="2"/>
    </row>
    <row r="101" spans="5:5" s="1" customFormat="1" ht="18" x14ac:dyDescent="0.25">
      <c r="E101" s="2"/>
    </row>
    <row r="102" spans="5:5" s="1" customFormat="1" ht="18" x14ac:dyDescent="0.25">
      <c r="E102" s="2"/>
    </row>
    <row r="103" spans="5:5" s="1" customFormat="1" ht="18" x14ac:dyDescent="0.25">
      <c r="E103" s="2"/>
    </row>
    <row r="104" spans="5:5" s="1" customFormat="1" ht="18" x14ac:dyDescent="0.25">
      <c r="E104" s="2"/>
    </row>
    <row r="105" spans="5:5" s="1" customFormat="1" ht="18" x14ac:dyDescent="0.25">
      <c r="E105" s="2"/>
    </row>
    <row r="106" spans="5:5" s="1" customFormat="1" ht="18" x14ac:dyDescent="0.25">
      <c r="E106" s="2"/>
    </row>
    <row r="107" spans="5:5" s="1" customFormat="1" ht="18" x14ac:dyDescent="0.25">
      <c r="E107" s="2"/>
    </row>
    <row r="108" spans="5:5" s="1" customFormat="1" ht="18" x14ac:dyDescent="0.25">
      <c r="E108" s="2"/>
    </row>
    <row r="109" spans="5:5" s="1" customFormat="1" ht="18" x14ac:dyDescent="0.25">
      <c r="E109" s="2"/>
    </row>
    <row r="110" spans="5:5" s="1" customFormat="1" ht="18" x14ac:dyDescent="0.25">
      <c r="E110" s="2"/>
    </row>
    <row r="111" spans="5:5" s="1" customFormat="1" ht="18" x14ac:dyDescent="0.25">
      <c r="E111" s="2"/>
    </row>
    <row r="112" spans="5:5" s="1" customFormat="1" ht="18" x14ac:dyDescent="0.25">
      <c r="E112" s="2"/>
    </row>
    <row r="113" spans="5:5" s="1" customFormat="1" ht="18" x14ac:dyDescent="0.25">
      <c r="E113" s="2"/>
    </row>
    <row r="114" spans="5:5" s="1" customFormat="1" ht="18" x14ac:dyDescent="0.25">
      <c r="E114" s="2"/>
    </row>
    <row r="115" spans="5:5" s="1" customFormat="1" ht="18" x14ac:dyDescent="0.25">
      <c r="E115" s="2"/>
    </row>
    <row r="116" spans="5:5" s="1" customFormat="1" ht="18" x14ac:dyDescent="0.25">
      <c r="E116" s="2"/>
    </row>
    <row r="117" spans="5:5" s="1" customFormat="1" ht="18" x14ac:dyDescent="0.25">
      <c r="E117" s="2"/>
    </row>
    <row r="118" spans="5:5" s="1" customFormat="1" ht="18" x14ac:dyDescent="0.25">
      <c r="E118" s="2"/>
    </row>
    <row r="119" spans="5:5" s="1" customFormat="1" ht="18" x14ac:dyDescent="0.25">
      <c r="E119" s="2"/>
    </row>
    <row r="120" spans="5:5" s="1" customFormat="1" ht="18" x14ac:dyDescent="0.25">
      <c r="E120" s="2"/>
    </row>
    <row r="121" spans="5:5" s="1" customFormat="1" ht="18" x14ac:dyDescent="0.25">
      <c r="E121" s="2"/>
    </row>
    <row r="122" spans="5:5" s="1" customFormat="1" ht="18" x14ac:dyDescent="0.25">
      <c r="E122" s="2"/>
    </row>
    <row r="123" spans="5:5" s="1" customFormat="1" ht="18" x14ac:dyDescent="0.25">
      <c r="E123" s="2"/>
    </row>
    <row r="124" spans="5:5" s="1" customFormat="1" ht="18" x14ac:dyDescent="0.25">
      <c r="E124" s="2"/>
    </row>
    <row r="125" spans="5:5" s="1" customFormat="1" ht="18" x14ac:dyDescent="0.25">
      <c r="E125" s="2"/>
    </row>
    <row r="126" spans="5:5" s="1" customFormat="1" ht="18" x14ac:dyDescent="0.25">
      <c r="E126" s="2"/>
    </row>
    <row r="127" spans="5:5" s="1" customFormat="1" ht="18" x14ac:dyDescent="0.25">
      <c r="E127" s="2"/>
    </row>
    <row r="128" spans="5:5" s="1" customFormat="1" ht="18" x14ac:dyDescent="0.25">
      <c r="E128" s="2"/>
    </row>
    <row r="129" spans="5:5" s="1" customFormat="1" ht="18" x14ac:dyDescent="0.25">
      <c r="E129" s="2"/>
    </row>
    <row r="130" spans="5:5" s="1" customFormat="1" ht="18" x14ac:dyDescent="0.25">
      <c r="E130" s="2"/>
    </row>
    <row r="131" spans="5:5" s="1" customFormat="1" ht="18" x14ac:dyDescent="0.25">
      <c r="E131" s="2"/>
    </row>
    <row r="132" spans="5:5" s="1" customFormat="1" ht="18" x14ac:dyDescent="0.25">
      <c r="E132" s="2"/>
    </row>
    <row r="133" spans="5:5" s="1" customFormat="1" ht="18" x14ac:dyDescent="0.25">
      <c r="E133" s="2"/>
    </row>
    <row r="134" spans="5:5" s="1" customFormat="1" ht="18" x14ac:dyDescent="0.25">
      <c r="E134" s="2"/>
    </row>
    <row r="135" spans="5:5" s="1" customFormat="1" ht="18" x14ac:dyDescent="0.25">
      <c r="E135" s="2"/>
    </row>
    <row r="136" spans="5:5" s="1" customFormat="1" ht="18" x14ac:dyDescent="0.25">
      <c r="E136" s="2"/>
    </row>
    <row r="137" spans="5:5" s="1" customFormat="1" ht="18" x14ac:dyDescent="0.25">
      <c r="E137" s="2"/>
    </row>
    <row r="138" spans="5:5" s="1" customFormat="1" ht="18" x14ac:dyDescent="0.25">
      <c r="E138" s="2"/>
    </row>
    <row r="139" spans="5:5" s="1" customFormat="1" ht="18" x14ac:dyDescent="0.25">
      <c r="E139" s="2"/>
    </row>
    <row r="140" spans="5:5" s="1" customFormat="1" ht="18" x14ac:dyDescent="0.25">
      <c r="E140" s="2"/>
    </row>
    <row r="141" spans="5:5" s="1" customFormat="1" ht="18" x14ac:dyDescent="0.25">
      <c r="E141" s="2"/>
    </row>
    <row r="142" spans="5:5" s="1" customFormat="1" ht="18" x14ac:dyDescent="0.25">
      <c r="E142" s="2"/>
    </row>
    <row r="143" spans="5:5" s="1" customFormat="1" ht="18" x14ac:dyDescent="0.25">
      <c r="E143" s="2"/>
    </row>
    <row r="144" spans="5:5" s="1" customFormat="1" ht="18" x14ac:dyDescent="0.25">
      <c r="E144" s="2"/>
    </row>
    <row r="145" spans="5:5" s="1" customFormat="1" ht="18" x14ac:dyDescent="0.25">
      <c r="E145" s="2"/>
    </row>
    <row r="146" spans="5:5" s="1" customFormat="1" ht="18" x14ac:dyDescent="0.25">
      <c r="E146" s="2"/>
    </row>
    <row r="147" spans="5:5" s="1" customFormat="1" ht="18" x14ac:dyDescent="0.25">
      <c r="E147" s="2"/>
    </row>
    <row r="148" spans="5:5" s="1" customFormat="1" ht="18" x14ac:dyDescent="0.25">
      <c r="E148" s="2"/>
    </row>
    <row r="149" spans="5:5" s="1" customFormat="1" ht="18" x14ac:dyDescent="0.25">
      <c r="E149" s="2"/>
    </row>
    <row r="150" spans="5:5" s="1" customFormat="1" ht="18" x14ac:dyDescent="0.25">
      <c r="E150" s="2"/>
    </row>
    <row r="151" spans="5:5" s="1" customFormat="1" ht="18" x14ac:dyDescent="0.25">
      <c r="E151" s="2"/>
    </row>
    <row r="152" spans="5:5" s="1" customFormat="1" ht="18" x14ac:dyDescent="0.25">
      <c r="E152" s="2"/>
    </row>
    <row r="153" spans="5:5" s="1" customFormat="1" ht="18" x14ac:dyDescent="0.25">
      <c r="E153" s="2"/>
    </row>
    <row r="154" spans="5:5" s="1" customFormat="1" ht="18" x14ac:dyDescent="0.25">
      <c r="E154" s="2"/>
    </row>
    <row r="155" spans="5:5" s="1" customFormat="1" ht="18" x14ac:dyDescent="0.25">
      <c r="E155" s="2"/>
    </row>
    <row r="156" spans="5:5" s="1" customFormat="1" ht="18" x14ac:dyDescent="0.25">
      <c r="E156" s="2"/>
    </row>
    <row r="157" spans="5:5" s="1" customFormat="1" ht="18" x14ac:dyDescent="0.25">
      <c r="E157" s="2"/>
    </row>
    <row r="158" spans="5:5" s="1" customFormat="1" ht="18" x14ac:dyDescent="0.25">
      <c r="E158" s="2"/>
    </row>
    <row r="159" spans="5:5" s="1" customFormat="1" ht="18" x14ac:dyDescent="0.25">
      <c r="E159" s="2"/>
    </row>
    <row r="160" spans="5:5" s="1" customFormat="1" ht="18" x14ac:dyDescent="0.25">
      <c r="E160" s="2"/>
    </row>
    <row r="161" spans="5:5" s="1" customFormat="1" ht="18" x14ac:dyDescent="0.25">
      <c r="E161" s="2"/>
    </row>
    <row r="162" spans="5:5" s="1" customFormat="1" ht="18" x14ac:dyDescent="0.25">
      <c r="E162" s="2"/>
    </row>
    <row r="163" spans="5:5" s="1" customFormat="1" ht="18" x14ac:dyDescent="0.25">
      <c r="E163" s="2"/>
    </row>
    <row r="164" spans="5:5" s="1" customFormat="1" ht="18" x14ac:dyDescent="0.25">
      <c r="E164" s="2"/>
    </row>
    <row r="165" spans="5:5" s="1" customFormat="1" ht="18" x14ac:dyDescent="0.25">
      <c r="E165" s="2"/>
    </row>
    <row r="166" spans="5:5" s="1" customFormat="1" ht="18" x14ac:dyDescent="0.25">
      <c r="E166" s="2"/>
    </row>
    <row r="167" spans="5:5" s="1" customFormat="1" ht="18" x14ac:dyDescent="0.25">
      <c r="E167" s="2"/>
    </row>
    <row r="168" spans="5:5" s="1" customFormat="1" ht="18" x14ac:dyDescent="0.25">
      <c r="E168" s="2"/>
    </row>
    <row r="169" spans="5:5" s="1" customFormat="1" ht="18" x14ac:dyDescent="0.25">
      <c r="E169" s="2"/>
    </row>
    <row r="170" spans="5:5" s="1" customFormat="1" ht="18" x14ac:dyDescent="0.25">
      <c r="E170" s="2"/>
    </row>
    <row r="171" spans="5:5" s="1" customFormat="1" ht="18" x14ac:dyDescent="0.25">
      <c r="E171" s="2"/>
    </row>
    <row r="172" spans="5:5" s="1" customFormat="1" ht="18" x14ac:dyDescent="0.25">
      <c r="E172" s="2"/>
    </row>
    <row r="173" spans="5:5" s="1" customFormat="1" ht="18" x14ac:dyDescent="0.25">
      <c r="E173" s="2"/>
    </row>
    <row r="174" spans="5:5" s="1" customFormat="1" ht="18" x14ac:dyDescent="0.25">
      <c r="E174" s="2"/>
    </row>
    <row r="175" spans="5:5" s="1" customFormat="1" ht="18" x14ac:dyDescent="0.25">
      <c r="E175" s="2"/>
    </row>
    <row r="176" spans="5:5" s="1" customFormat="1" ht="18" x14ac:dyDescent="0.25">
      <c r="E176" s="2"/>
    </row>
    <row r="177" spans="2:10" ht="18" x14ac:dyDescent="0.25">
      <c r="B177" s="1"/>
      <c r="C177" s="1"/>
      <c r="D177" s="1"/>
      <c r="E177" s="2"/>
      <c r="H177" s="1"/>
      <c r="I177" s="1"/>
      <c r="J177" s="1"/>
    </row>
    <row r="178" spans="2:10" ht="18" x14ac:dyDescent="0.25">
      <c r="B178" s="1"/>
      <c r="C178" s="1"/>
      <c r="D178" s="1"/>
      <c r="E178" s="2"/>
      <c r="H178" s="1"/>
      <c r="I178" s="1"/>
      <c r="J178" s="1"/>
    </row>
    <row r="179" spans="2:10" ht="18" x14ac:dyDescent="0.25">
      <c r="B179" s="1"/>
      <c r="C179" s="1"/>
      <c r="D179" s="1"/>
      <c r="E179" s="2"/>
      <c r="H179" s="1"/>
      <c r="I179" s="1"/>
      <c r="J179" s="1"/>
    </row>
    <row r="180" spans="2:10" x14ac:dyDescent="0.25">
      <c r="C180" s="1"/>
      <c r="D180" s="1"/>
      <c r="E180" s="4"/>
      <c r="F180" s="4"/>
      <c r="G180" s="4"/>
      <c r="H180" s="1"/>
      <c r="I180" s="1"/>
      <c r="J180" s="1"/>
    </row>
    <row r="181" spans="2:10" x14ac:dyDescent="0.25">
      <c r="C181" s="1"/>
      <c r="D181" s="1"/>
      <c r="E181" s="4"/>
      <c r="F181" s="4"/>
      <c r="G181" s="4"/>
      <c r="H181" s="1"/>
      <c r="I181" s="1"/>
      <c r="J181" s="1"/>
    </row>
    <row r="182" spans="2:10" x14ac:dyDescent="0.25">
      <c r="C182" s="1"/>
      <c r="D182" s="1"/>
      <c r="E182" s="4"/>
      <c r="F182" s="4"/>
      <c r="G182" s="4"/>
      <c r="H182" s="1"/>
      <c r="I182" s="1"/>
      <c r="J182" s="1"/>
    </row>
    <row r="183" spans="2:10" x14ac:dyDescent="0.25">
      <c r="C183" s="1"/>
      <c r="D183" s="1"/>
      <c r="E183" s="4"/>
      <c r="F183" s="4"/>
      <c r="G183" s="4"/>
      <c r="H183" s="1"/>
      <c r="I183" s="1"/>
      <c r="J183" s="1"/>
    </row>
    <row r="184" spans="2:10" x14ac:dyDescent="0.25">
      <c r="C184" s="1"/>
      <c r="D184" s="1"/>
      <c r="E184" s="4"/>
      <c r="F184" s="4"/>
      <c r="G184" s="4"/>
      <c r="H184" s="1"/>
      <c r="I184" s="1"/>
      <c r="J184" s="1"/>
    </row>
    <row r="185" spans="2:10" x14ac:dyDescent="0.25">
      <c r="J185" s="1"/>
    </row>
    <row r="186" spans="2:10" x14ac:dyDescent="0.25">
      <c r="J186" s="1"/>
    </row>
  </sheetData>
  <sheetProtection deleteRows="0"/>
  <mergeCells count="32">
    <mergeCell ref="K8:K12"/>
    <mergeCell ref="B4:D4"/>
    <mergeCell ref="E4:K4"/>
    <mergeCell ref="E6:H6"/>
    <mergeCell ref="I6:J6"/>
    <mergeCell ref="I8:J8"/>
    <mergeCell ref="I9:J9"/>
    <mergeCell ref="G10:H10"/>
    <mergeCell ref="I12:J12"/>
    <mergeCell ref="A1:D1"/>
    <mergeCell ref="A2:K2"/>
    <mergeCell ref="C3:I3"/>
    <mergeCell ref="B5:D5"/>
    <mergeCell ref="E5:K5"/>
    <mergeCell ref="B27:G27"/>
    <mergeCell ref="H27:I27"/>
    <mergeCell ref="H29:I29"/>
    <mergeCell ref="B28:G28"/>
    <mergeCell ref="A14:A15"/>
    <mergeCell ref="B14:B15"/>
    <mergeCell ref="C14:C15"/>
    <mergeCell ref="D14:G14"/>
    <mergeCell ref="H14:H15"/>
    <mergeCell ref="K14:K15"/>
    <mergeCell ref="H23:I23"/>
    <mergeCell ref="J23:K29"/>
    <mergeCell ref="H24:I24"/>
    <mergeCell ref="H25:I25"/>
    <mergeCell ref="H26:I26"/>
    <mergeCell ref="H28:I28"/>
    <mergeCell ref="I14:I15"/>
    <mergeCell ref="J14:J15"/>
  </mergeCells>
  <dataValidations count="1">
    <dataValidation type="list" allowBlank="1" showInputMessage="1" showErrorMessage="1" sqref="K3" xr:uid="{00000000-0002-0000-0600-000000000000}">
      <formula1>"Nam, Nữ"</formula1>
    </dataValidation>
  </dataValidations>
  <pageMargins left="0.19685039370078741" right="0.19685039370078741" top="0.55118110236220474" bottom="0.31496062992125984" header="0.35433070866141736" footer="0.23622047244094491"/>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sheetPr>
  <dimension ref="D1:M117"/>
  <sheetViews>
    <sheetView workbookViewId="0">
      <selection activeCell="P11" sqref="P11"/>
    </sheetView>
  </sheetViews>
  <sheetFormatPr defaultRowHeight="15.75" x14ac:dyDescent="0.25"/>
  <sheetData>
    <row r="1" spans="4:13" ht="16.5" thickBot="1" x14ac:dyDescent="0.3">
      <c r="D1" s="368" t="s">
        <v>59</v>
      </c>
      <c r="E1" s="369"/>
      <c r="F1" s="369"/>
      <c r="G1" s="369"/>
      <c r="H1" s="370"/>
      <c r="I1" s="368" t="s">
        <v>60</v>
      </c>
      <c r="J1" s="369"/>
      <c r="K1" s="369"/>
      <c r="L1" s="369"/>
      <c r="M1" s="370"/>
    </row>
    <row r="2" spans="4:13" ht="16.5" thickBot="1" x14ac:dyDescent="0.3">
      <c r="D2" s="368" t="s">
        <v>61</v>
      </c>
      <c r="E2" s="370"/>
      <c r="F2" s="371" t="s">
        <v>62</v>
      </c>
      <c r="G2" s="368" t="s">
        <v>63</v>
      </c>
      <c r="H2" s="370"/>
      <c r="I2" s="368" t="s">
        <v>61</v>
      </c>
      <c r="J2" s="370"/>
      <c r="K2" s="371" t="s">
        <v>62</v>
      </c>
      <c r="L2" s="368" t="s">
        <v>63</v>
      </c>
      <c r="M2" s="370"/>
    </row>
    <row r="3" spans="4:13" ht="16.5" thickBot="1" x14ac:dyDescent="0.3">
      <c r="D3" s="139" t="s">
        <v>64</v>
      </c>
      <c r="E3" s="140" t="s">
        <v>65</v>
      </c>
      <c r="F3" s="372"/>
      <c r="G3" s="140" t="s">
        <v>64</v>
      </c>
      <c r="H3" s="140" t="s">
        <v>65</v>
      </c>
      <c r="I3" s="140" t="s">
        <v>64</v>
      </c>
      <c r="J3" s="140" t="s">
        <v>65</v>
      </c>
      <c r="K3" s="372"/>
      <c r="L3" s="140" t="s">
        <v>64</v>
      </c>
      <c r="M3" s="140" t="s">
        <v>65</v>
      </c>
    </row>
    <row r="4" spans="4:13" ht="16.5" thickBot="1" x14ac:dyDescent="0.3">
      <c r="D4" s="139">
        <v>1</v>
      </c>
      <c r="E4" s="140">
        <v>1961</v>
      </c>
      <c r="F4" s="373" t="s">
        <v>66</v>
      </c>
      <c r="G4" s="140">
        <v>5</v>
      </c>
      <c r="H4" s="140">
        <v>2021</v>
      </c>
      <c r="I4" s="140">
        <v>1</v>
      </c>
      <c r="J4" s="140">
        <v>1966</v>
      </c>
      <c r="K4" s="373" t="s">
        <v>67</v>
      </c>
      <c r="L4" s="140">
        <v>6</v>
      </c>
      <c r="M4" s="140">
        <v>2021</v>
      </c>
    </row>
    <row r="5" spans="4:13" ht="16.5" thickBot="1" x14ac:dyDescent="0.3">
      <c r="D5" s="139">
        <v>2</v>
      </c>
      <c r="E5" s="140">
        <v>1961</v>
      </c>
      <c r="F5" s="374"/>
      <c r="G5" s="140">
        <v>6</v>
      </c>
      <c r="H5" s="140">
        <v>2021</v>
      </c>
      <c r="I5" s="140">
        <v>2</v>
      </c>
      <c r="J5" s="140">
        <v>1966</v>
      </c>
      <c r="K5" s="374"/>
      <c r="L5" s="140">
        <v>7</v>
      </c>
      <c r="M5" s="140">
        <v>2021</v>
      </c>
    </row>
    <row r="6" spans="4:13" ht="16.5" thickBot="1" x14ac:dyDescent="0.3">
      <c r="D6" s="139"/>
      <c r="E6" s="140"/>
      <c r="F6" s="374"/>
      <c r="G6" s="140"/>
      <c r="H6" s="140"/>
      <c r="I6" s="140"/>
      <c r="J6" s="140"/>
      <c r="K6" s="374"/>
      <c r="L6" s="140"/>
      <c r="M6" s="140"/>
    </row>
    <row r="7" spans="4:13" ht="16.5" thickBot="1" x14ac:dyDescent="0.3">
      <c r="D7" s="139">
        <v>3</v>
      </c>
      <c r="E7" s="140">
        <v>1961</v>
      </c>
      <c r="F7" s="374"/>
      <c r="G7" s="140">
        <v>7</v>
      </c>
      <c r="H7" s="140">
        <v>2021</v>
      </c>
      <c r="I7" s="140">
        <v>3</v>
      </c>
      <c r="J7" s="140">
        <v>1966</v>
      </c>
      <c r="K7" s="374"/>
      <c r="L7" s="140">
        <v>8</v>
      </c>
      <c r="M7" s="140">
        <v>2021</v>
      </c>
    </row>
    <row r="8" spans="4:13" ht="16.5" thickBot="1" x14ac:dyDescent="0.3">
      <c r="D8" s="139">
        <v>4</v>
      </c>
      <c r="E8" s="140">
        <v>1961</v>
      </c>
      <c r="F8" s="374"/>
      <c r="G8" s="140">
        <v>8</v>
      </c>
      <c r="H8" s="140">
        <v>2021</v>
      </c>
      <c r="I8" s="140">
        <v>4</v>
      </c>
      <c r="J8" s="140">
        <v>1966</v>
      </c>
      <c r="K8" s="374"/>
      <c r="L8" s="140">
        <v>9</v>
      </c>
      <c r="M8" s="140">
        <v>2021</v>
      </c>
    </row>
    <row r="9" spans="4:13" ht="16.5" thickBot="1" x14ac:dyDescent="0.3">
      <c r="D9" s="139">
        <v>5</v>
      </c>
      <c r="E9" s="140">
        <v>1961</v>
      </c>
      <c r="F9" s="374"/>
      <c r="G9" s="140">
        <v>9</v>
      </c>
      <c r="H9" s="140">
        <v>2021</v>
      </c>
      <c r="I9" s="140">
        <v>5</v>
      </c>
      <c r="J9" s="140">
        <v>1966</v>
      </c>
      <c r="K9" s="374"/>
      <c r="L9" s="140">
        <v>10</v>
      </c>
      <c r="M9" s="140">
        <v>2021</v>
      </c>
    </row>
    <row r="10" spans="4:13" ht="16.5" thickBot="1" x14ac:dyDescent="0.3">
      <c r="D10" s="139">
        <v>6</v>
      </c>
      <c r="E10" s="140">
        <v>1961</v>
      </c>
      <c r="F10" s="374"/>
      <c r="G10" s="140">
        <v>10</v>
      </c>
      <c r="H10" s="140">
        <v>2021</v>
      </c>
      <c r="I10" s="140">
        <v>6</v>
      </c>
      <c r="J10" s="140">
        <v>1966</v>
      </c>
      <c r="K10" s="374"/>
      <c r="L10" s="140">
        <v>11</v>
      </c>
      <c r="M10" s="140">
        <v>2021</v>
      </c>
    </row>
    <row r="11" spans="4:13" ht="16.5" thickBot="1" x14ac:dyDescent="0.3">
      <c r="D11" s="139">
        <v>7</v>
      </c>
      <c r="E11" s="140">
        <v>1961</v>
      </c>
      <c r="F11" s="374"/>
      <c r="G11" s="140">
        <v>11</v>
      </c>
      <c r="H11" s="140">
        <v>2021</v>
      </c>
      <c r="I11" s="140">
        <v>7</v>
      </c>
      <c r="J11" s="140">
        <v>1966</v>
      </c>
      <c r="K11" s="374"/>
      <c r="L11" s="140">
        <v>12</v>
      </c>
      <c r="M11" s="140">
        <v>2021</v>
      </c>
    </row>
    <row r="12" spans="4:13" ht="16.5" thickBot="1" x14ac:dyDescent="0.3">
      <c r="D12" s="139">
        <v>8</v>
      </c>
      <c r="E12" s="140">
        <v>1961</v>
      </c>
      <c r="F12" s="374"/>
      <c r="G12" s="140">
        <v>12</v>
      </c>
      <c r="H12" s="140">
        <v>2021</v>
      </c>
      <c r="I12" s="140">
        <v>8</v>
      </c>
      <c r="J12" s="140">
        <v>1966</v>
      </c>
      <c r="K12" s="375"/>
      <c r="L12" s="141">
        <v>1</v>
      </c>
      <c r="M12" s="140">
        <v>2022</v>
      </c>
    </row>
    <row r="13" spans="4:13" ht="16.5" thickBot="1" x14ac:dyDescent="0.3">
      <c r="D13" s="139">
        <v>9</v>
      </c>
      <c r="E13" s="140">
        <v>1961</v>
      </c>
      <c r="F13" s="375"/>
      <c r="G13" s="141">
        <v>1</v>
      </c>
      <c r="H13" s="140">
        <v>2022</v>
      </c>
      <c r="I13" s="140">
        <v>9</v>
      </c>
      <c r="J13" s="140">
        <v>1966</v>
      </c>
      <c r="K13" s="373" t="s">
        <v>68</v>
      </c>
      <c r="L13" s="140">
        <v>6</v>
      </c>
      <c r="M13" s="140">
        <v>2022</v>
      </c>
    </row>
    <row r="14" spans="4:13" ht="16.5" thickBot="1" x14ac:dyDescent="0.3">
      <c r="D14" s="139">
        <v>10</v>
      </c>
      <c r="E14" s="140">
        <v>1961</v>
      </c>
      <c r="F14" s="373" t="s">
        <v>69</v>
      </c>
      <c r="G14" s="140">
        <v>5</v>
      </c>
      <c r="H14" s="140">
        <v>2022</v>
      </c>
      <c r="I14" s="140">
        <v>10</v>
      </c>
      <c r="J14" s="140">
        <v>1966</v>
      </c>
      <c r="K14" s="374"/>
      <c r="L14" s="140">
        <v>7</v>
      </c>
      <c r="M14" s="140">
        <v>2022</v>
      </c>
    </row>
    <row r="15" spans="4:13" ht="16.5" thickBot="1" x14ac:dyDescent="0.3">
      <c r="D15" s="139">
        <v>11</v>
      </c>
      <c r="E15" s="140">
        <v>1961</v>
      </c>
      <c r="F15" s="374"/>
      <c r="G15" s="140">
        <v>6</v>
      </c>
      <c r="H15" s="140">
        <v>2022</v>
      </c>
      <c r="I15" s="140">
        <v>11</v>
      </c>
      <c r="J15" s="140">
        <v>1966</v>
      </c>
      <c r="K15" s="374"/>
      <c r="L15" s="140">
        <v>8</v>
      </c>
      <c r="M15" s="140">
        <v>2022</v>
      </c>
    </row>
    <row r="16" spans="4:13" ht="16.5" thickBot="1" x14ac:dyDescent="0.3">
      <c r="D16" s="139">
        <v>12</v>
      </c>
      <c r="E16" s="140">
        <v>1961</v>
      </c>
      <c r="F16" s="374"/>
      <c r="G16" s="140">
        <v>7</v>
      </c>
      <c r="H16" s="140">
        <v>2022</v>
      </c>
      <c r="I16" s="140">
        <v>12</v>
      </c>
      <c r="J16" s="140">
        <v>1966</v>
      </c>
      <c r="K16" s="374"/>
      <c r="L16" s="140">
        <v>9</v>
      </c>
      <c r="M16" s="140">
        <v>2022</v>
      </c>
    </row>
    <row r="17" spans="4:13" ht="16.5" thickBot="1" x14ac:dyDescent="0.3">
      <c r="D17" s="139">
        <v>1</v>
      </c>
      <c r="E17" s="140">
        <v>1962</v>
      </c>
      <c r="F17" s="374"/>
      <c r="G17" s="140">
        <v>8</v>
      </c>
      <c r="H17" s="140">
        <v>2022</v>
      </c>
      <c r="I17" s="140">
        <v>1</v>
      </c>
      <c r="J17" s="140">
        <v>1967</v>
      </c>
      <c r="K17" s="374"/>
      <c r="L17" s="140">
        <v>10</v>
      </c>
      <c r="M17" s="140">
        <v>2022</v>
      </c>
    </row>
    <row r="18" spans="4:13" ht="16.5" thickBot="1" x14ac:dyDescent="0.3">
      <c r="D18" s="139">
        <v>2</v>
      </c>
      <c r="E18" s="140">
        <v>1962</v>
      </c>
      <c r="F18" s="374"/>
      <c r="G18" s="140">
        <v>9</v>
      </c>
      <c r="H18" s="140">
        <v>2022</v>
      </c>
      <c r="I18" s="140">
        <v>2</v>
      </c>
      <c r="J18" s="140">
        <v>1967</v>
      </c>
      <c r="K18" s="374"/>
      <c r="L18" s="140">
        <v>11</v>
      </c>
      <c r="M18" s="140">
        <v>2022</v>
      </c>
    </row>
    <row r="19" spans="4:13" ht="16.5" thickBot="1" x14ac:dyDescent="0.3">
      <c r="D19" s="139">
        <v>3</v>
      </c>
      <c r="E19" s="140">
        <v>1962</v>
      </c>
      <c r="F19" s="374"/>
      <c r="G19" s="140">
        <v>10</v>
      </c>
      <c r="H19" s="140">
        <v>2022</v>
      </c>
      <c r="I19" s="140">
        <v>3</v>
      </c>
      <c r="J19" s="140">
        <v>1967</v>
      </c>
      <c r="K19" s="374"/>
      <c r="L19" s="140">
        <v>12</v>
      </c>
      <c r="M19" s="140">
        <v>2022</v>
      </c>
    </row>
    <row r="20" spans="4:13" ht="16.5" thickBot="1" x14ac:dyDescent="0.3">
      <c r="D20" s="139">
        <v>4</v>
      </c>
      <c r="E20" s="140">
        <v>1962</v>
      </c>
      <c r="F20" s="374"/>
      <c r="G20" s="140">
        <v>11</v>
      </c>
      <c r="H20" s="140">
        <v>2022</v>
      </c>
      <c r="I20" s="140">
        <v>4</v>
      </c>
      <c r="J20" s="140">
        <v>1967</v>
      </c>
      <c r="K20" s="375"/>
      <c r="L20" s="141">
        <v>1</v>
      </c>
      <c r="M20" s="140">
        <v>2023</v>
      </c>
    </row>
    <row r="21" spans="4:13" ht="16.5" thickBot="1" x14ac:dyDescent="0.3">
      <c r="D21" s="139">
        <v>5</v>
      </c>
      <c r="E21" s="140">
        <v>1962</v>
      </c>
      <c r="F21" s="374"/>
      <c r="G21" s="140">
        <v>12</v>
      </c>
      <c r="H21" s="140">
        <v>2022</v>
      </c>
      <c r="I21" s="140">
        <v>5</v>
      </c>
      <c r="J21" s="140">
        <v>1967</v>
      </c>
      <c r="K21" s="373" t="s">
        <v>70</v>
      </c>
      <c r="L21" s="140">
        <v>6</v>
      </c>
      <c r="M21" s="140">
        <v>2023</v>
      </c>
    </row>
    <row r="22" spans="4:13" ht="16.5" thickBot="1" x14ac:dyDescent="0.3">
      <c r="D22" s="139">
        <v>6</v>
      </c>
      <c r="E22" s="140">
        <v>1962</v>
      </c>
      <c r="F22" s="375"/>
      <c r="G22" s="141">
        <v>1</v>
      </c>
      <c r="H22" s="140">
        <v>2023</v>
      </c>
      <c r="I22" s="140">
        <v>6</v>
      </c>
      <c r="J22" s="140">
        <v>1967</v>
      </c>
      <c r="K22" s="374"/>
      <c r="L22" s="140">
        <v>7</v>
      </c>
      <c r="M22" s="140">
        <v>2023</v>
      </c>
    </row>
    <row r="23" spans="4:13" ht="16.5" thickBot="1" x14ac:dyDescent="0.3">
      <c r="D23" s="139">
        <v>7</v>
      </c>
      <c r="E23" s="140">
        <v>1962</v>
      </c>
      <c r="F23" s="373" t="s">
        <v>71</v>
      </c>
      <c r="G23" s="140">
        <v>5</v>
      </c>
      <c r="H23" s="140">
        <v>2023</v>
      </c>
      <c r="I23" s="140">
        <v>7</v>
      </c>
      <c r="J23" s="140">
        <v>1967</v>
      </c>
      <c r="K23" s="374"/>
      <c r="L23" s="140">
        <v>8</v>
      </c>
      <c r="M23" s="140">
        <v>2023</v>
      </c>
    </row>
    <row r="24" spans="4:13" ht="16.5" thickBot="1" x14ac:dyDescent="0.3">
      <c r="D24" s="139">
        <v>8</v>
      </c>
      <c r="E24" s="140">
        <v>1962</v>
      </c>
      <c r="F24" s="374"/>
      <c r="G24" s="140">
        <v>6</v>
      </c>
      <c r="H24" s="140">
        <v>2023</v>
      </c>
      <c r="I24" s="140">
        <v>8</v>
      </c>
      <c r="J24" s="140">
        <v>1967</v>
      </c>
      <c r="K24" s="374"/>
      <c r="L24" s="140">
        <v>9</v>
      </c>
      <c r="M24" s="140">
        <v>2023</v>
      </c>
    </row>
    <row r="25" spans="4:13" ht="16.5" thickBot="1" x14ac:dyDescent="0.3">
      <c r="D25" s="139">
        <v>9</v>
      </c>
      <c r="E25" s="140">
        <v>1962</v>
      </c>
      <c r="F25" s="374"/>
      <c r="G25" s="140">
        <v>7</v>
      </c>
      <c r="H25" s="140">
        <v>2023</v>
      </c>
      <c r="I25" s="140">
        <v>9</v>
      </c>
      <c r="J25" s="140">
        <v>1967</v>
      </c>
      <c r="K25" s="374"/>
      <c r="L25" s="140">
        <v>10</v>
      </c>
      <c r="M25" s="140">
        <v>2023</v>
      </c>
    </row>
    <row r="26" spans="4:13" ht="16.5" thickBot="1" x14ac:dyDescent="0.3">
      <c r="D26" s="139">
        <v>10</v>
      </c>
      <c r="E26" s="140">
        <v>1962</v>
      </c>
      <c r="F26" s="374"/>
      <c r="G26" s="140">
        <v>8</v>
      </c>
      <c r="H26" s="140">
        <v>2023</v>
      </c>
      <c r="I26" s="140">
        <v>10</v>
      </c>
      <c r="J26" s="140">
        <v>1967</v>
      </c>
      <c r="K26" s="374"/>
      <c r="L26" s="140">
        <v>11</v>
      </c>
      <c r="M26" s="140">
        <v>2023</v>
      </c>
    </row>
    <row r="27" spans="4:13" ht="16.5" thickBot="1" x14ac:dyDescent="0.3">
      <c r="D27" s="139">
        <v>11</v>
      </c>
      <c r="E27" s="140">
        <v>1962</v>
      </c>
      <c r="F27" s="374"/>
      <c r="G27" s="140">
        <v>9</v>
      </c>
      <c r="H27" s="140">
        <v>2023</v>
      </c>
      <c r="I27" s="140">
        <v>11</v>
      </c>
      <c r="J27" s="140">
        <v>1967</v>
      </c>
      <c r="K27" s="374"/>
      <c r="L27" s="140">
        <v>12</v>
      </c>
      <c r="M27" s="140">
        <v>2023</v>
      </c>
    </row>
    <row r="28" spans="4:13" ht="16.5" thickBot="1" x14ac:dyDescent="0.3">
      <c r="D28" s="139">
        <v>12</v>
      </c>
      <c r="E28" s="140">
        <v>1962</v>
      </c>
      <c r="F28" s="374"/>
      <c r="G28" s="140">
        <v>10</v>
      </c>
      <c r="H28" s="140">
        <v>2023</v>
      </c>
      <c r="I28" s="140">
        <v>12</v>
      </c>
      <c r="J28" s="140">
        <v>1967</v>
      </c>
      <c r="K28" s="375"/>
      <c r="L28" s="141">
        <v>1</v>
      </c>
      <c r="M28" s="140">
        <v>2024</v>
      </c>
    </row>
    <row r="29" spans="4:13" ht="16.5" thickBot="1" x14ac:dyDescent="0.3">
      <c r="D29" s="139">
        <v>1</v>
      </c>
      <c r="E29" s="140">
        <v>1963</v>
      </c>
      <c r="F29" s="374"/>
      <c r="G29" s="140">
        <v>11</v>
      </c>
      <c r="H29" s="140">
        <v>2023</v>
      </c>
      <c r="I29" s="141">
        <v>1</v>
      </c>
      <c r="J29" s="140">
        <v>1968</v>
      </c>
      <c r="K29" s="373" t="s">
        <v>72</v>
      </c>
      <c r="L29" s="140">
        <v>6</v>
      </c>
      <c r="M29" s="140">
        <v>2024</v>
      </c>
    </row>
    <row r="30" spans="4:13" ht="16.5" thickBot="1" x14ac:dyDescent="0.3">
      <c r="D30" s="139">
        <v>2</v>
      </c>
      <c r="E30" s="140">
        <v>1963</v>
      </c>
      <c r="F30" s="374"/>
      <c r="G30" s="140">
        <v>12</v>
      </c>
      <c r="H30" s="140">
        <v>2023</v>
      </c>
      <c r="I30" s="140">
        <v>2</v>
      </c>
      <c r="J30" s="140">
        <v>1968</v>
      </c>
      <c r="K30" s="374"/>
      <c r="L30" s="140">
        <v>7</v>
      </c>
      <c r="M30" s="140">
        <v>2024</v>
      </c>
    </row>
    <row r="31" spans="4:13" ht="16.5" thickBot="1" x14ac:dyDescent="0.3">
      <c r="D31" s="139">
        <v>3</v>
      </c>
      <c r="E31" s="140">
        <v>1963</v>
      </c>
      <c r="F31" s="375"/>
      <c r="G31" s="141">
        <v>1</v>
      </c>
      <c r="H31" s="140">
        <v>2024</v>
      </c>
      <c r="I31" s="140">
        <v>3</v>
      </c>
      <c r="J31" s="140">
        <v>1968</v>
      </c>
      <c r="K31" s="374"/>
      <c r="L31" s="140">
        <v>8</v>
      </c>
      <c r="M31" s="140">
        <v>2024</v>
      </c>
    </row>
    <row r="32" spans="4:13" ht="16.5" thickBot="1" x14ac:dyDescent="0.3">
      <c r="D32" s="139">
        <v>4</v>
      </c>
      <c r="E32" s="140">
        <v>1963</v>
      </c>
      <c r="F32" s="373" t="s">
        <v>73</v>
      </c>
      <c r="G32" s="140">
        <v>5</v>
      </c>
      <c r="H32" s="140">
        <v>2024</v>
      </c>
      <c r="I32" s="140">
        <v>4</v>
      </c>
      <c r="J32" s="140">
        <v>1968</v>
      </c>
      <c r="K32" s="374"/>
      <c r="L32" s="140">
        <v>9</v>
      </c>
      <c r="M32" s="140">
        <v>2024</v>
      </c>
    </row>
    <row r="33" spans="4:13" ht="16.5" thickBot="1" x14ac:dyDescent="0.3">
      <c r="D33" s="139">
        <v>5</v>
      </c>
      <c r="E33" s="140">
        <v>1963</v>
      </c>
      <c r="F33" s="374"/>
      <c r="G33" s="140">
        <v>6</v>
      </c>
      <c r="H33" s="140">
        <v>2024</v>
      </c>
      <c r="I33" s="140">
        <v>5</v>
      </c>
      <c r="J33" s="140">
        <v>1968</v>
      </c>
      <c r="K33" s="374"/>
      <c r="L33" s="140">
        <v>10</v>
      </c>
      <c r="M33" s="140">
        <v>2024</v>
      </c>
    </row>
    <row r="34" spans="4:13" ht="16.5" thickBot="1" x14ac:dyDescent="0.3">
      <c r="D34" s="139">
        <v>6</v>
      </c>
      <c r="E34" s="140">
        <v>1963</v>
      </c>
      <c r="F34" s="374"/>
      <c r="G34" s="140">
        <v>7</v>
      </c>
      <c r="H34" s="140">
        <v>2024</v>
      </c>
      <c r="I34" s="140">
        <v>6</v>
      </c>
      <c r="J34" s="140">
        <v>1968</v>
      </c>
      <c r="K34" s="374"/>
      <c r="L34" s="140">
        <v>11</v>
      </c>
      <c r="M34" s="140">
        <v>2024</v>
      </c>
    </row>
    <row r="35" spans="4:13" ht="16.5" thickBot="1" x14ac:dyDescent="0.3">
      <c r="D35" s="139">
        <v>7</v>
      </c>
      <c r="E35" s="140">
        <v>1963</v>
      </c>
      <c r="F35" s="374"/>
      <c r="G35" s="140">
        <v>8</v>
      </c>
      <c r="H35" s="140">
        <v>2024</v>
      </c>
      <c r="I35" s="140">
        <v>7</v>
      </c>
      <c r="J35" s="140">
        <v>1968</v>
      </c>
      <c r="K35" s="374"/>
      <c r="L35" s="140">
        <v>12</v>
      </c>
      <c r="M35" s="140">
        <v>2024</v>
      </c>
    </row>
    <row r="36" spans="4:13" ht="16.5" thickBot="1" x14ac:dyDescent="0.3">
      <c r="D36" s="139">
        <v>8</v>
      </c>
      <c r="E36" s="140">
        <v>1963</v>
      </c>
      <c r="F36" s="374"/>
      <c r="G36" s="140">
        <v>9</v>
      </c>
      <c r="H36" s="140">
        <v>2024</v>
      </c>
      <c r="I36" s="140">
        <v>8</v>
      </c>
      <c r="J36" s="140">
        <v>1968</v>
      </c>
      <c r="K36" s="375"/>
      <c r="L36" s="141">
        <v>1</v>
      </c>
      <c r="M36" s="140">
        <v>2025</v>
      </c>
    </row>
    <row r="37" spans="4:13" ht="16.5" thickBot="1" x14ac:dyDescent="0.3">
      <c r="D37" s="139">
        <v>9</v>
      </c>
      <c r="E37" s="140">
        <v>1963</v>
      </c>
      <c r="F37" s="374"/>
      <c r="G37" s="140">
        <v>10</v>
      </c>
      <c r="H37" s="140">
        <v>2024</v>
      </c>
      <c r="I37" s="140">
        <v>9</v>
      </c>
      <c r="J37" s="140">
        <v>1968</v>
      </c>
      <c r="K37" s="373" t="s">
        <v>74</v>
      </c>
      <c r="L37" s="140">
        <v>6</v>
      </c>
      <c r="M37" s="140">
        <v>2025</v>
      </c>
    </row>
    <row r="38" spans="4:13" ht="16.5" thickBot="1" x14ac:dyDescent="0.3">
      <c r="D38" s="139">
        <v>10</v>
      </c>
      <c r="E38" s="140">
        <v>1963</v>
      </c>
      <c r="F38" s="374"/>
      <c r="G38" s="140">
        <v>11</v>
      </c>
      <c r="H38" s="140">
        <v>2024</v>
      </c>
      <c r="I38" s="140">
        <v>10</v>
      </c>
      <c r="J38" s="140">
        <v>1968</v>
      </c>
      <c r="K38" s="374"/>
      <c r="L38" s="140">
        <v>7</v>
      </c>
      <c r="M38" s="140">
        <v>2025</v>
      </c>
    </row>
    <row r="39" spans="4:13" ht="16.5" thickBot="1" x14ac:dyDescent="0.3">
      <c r="D39" s="139">
        <v>11</v>
      </c>
      <c r="E39" s="140">
        <v>1963</v>
      </c>
      <c r="F39" s="374"/>
      <c r="G39" s="140">
        <v>12</v>
      </c>
      <c r="H39" s="140">
        <v>2024</v>
      </c>
      <c r="I39" s="140">
        <v>11</v>
      </c>
      <c r="J39" s="140">
        <v>1968</v>
      </c>
      <c r="K39" s="374"/>
      <c r="L39" s="140">
        <v>8</v>
      </c>
      <c r="M39" s="140">
        <v>2025</v>
      </c>
    </row>
    <row r="40" spans="4:13" ht="16.5" thickBot="1" x14ac:dyDescent="0.3">
      <c r="D40" s="139">
        <v>12</v>
      </c>
      <c r="E40" s="140">
        <v>1963</v>
      </c>
      <c r="F40" s="375"/>
      <c r="G40" s="141">
        <v>1</v>
      </c>
      <c r="H40" s="140">
        <v>2025</v>
      </c>
      <c r="I40" s="140">
        <v>12</v>
      </c>
      <c r="J40" s="140">
        <v>1968</v>
      </c>
      <c r="K40" s="374"/>
      <c r="L40" s="140">
        <v>9</v>
      </c>
      <c r="M40" s="140">
        <v>2025</v>
      </c>
    </row>
    <row r="41" spans="4:13" ht="16.5" thickBot="1" x14ac:dyDescent="0.3">
      <c r="D41" s="139">
        <v>1</v>
      </c>
      <c r="E41" s="140">
        <v>1964</v>
      </c>
      <c r="F41" s="373" t="s">
        <v>75</v>
      </c>
      <c r="G41" s="140">
        <v>5</v>
      </c>
      <c r="H41" s="140">
        <v>2025</v>
      </c>
      <c r="I41" s="140">
        <v>1</v>
      </c>
      <c r="J41" s="140">
        <v>1969</v>
      </c>
      <c r="K41" s="374"/>
      <c r="L41" s="140">
        <v>10</v>
      </c>
      <c r="M41" s="140">
        <v>2025</v>
      </c>
    </row>
    <row r="42" spans="4:13" ht="16.5" thickBot="1" x14ac:dyDescent="0.3">
      <c r="D42" s="139">
        <v>2</v>
      </c>
      <c r="E42" s="140">
        <v>1964</v>
      </c>
      <c r="F42" s="374"/>
      <c r="G42" s="140">
        <v>6</v>
      </c>
      <c r="H42" s="140">
        <v>2025</v>
      </c>
      <c r="I42" s="140">
        <v>2</v>
      </c>
      <c r="J42" s="140">
        <v>1969</v>
      </c>
      <c r="K42" s="374"/>
      <c r="L42" s="140">
        <v>11</v>
      </c>
      <c r="M42" s="140">
        <v>2025</v>
      </c>
    </row>
    <row r="43" spans="4:13" ht="16.5" thickBot="1" x14ac:dyDescent="0.3">
      <c r="D43" s="139">
        <v>3</v>
      </c>
      <c r="E43" s="140">
        <v>1964</v>
      </c>
      <c r="F43" s="374"/>
      <c r="G43" s="140">
        <v>7</v>
      </c>
      <c r="H43" s="140">
        <v>2025</v>
      </c>
      <c r="I43" s="140">
        <v>3</v>
      </c>
      <c r="J43" s="140">
        <v>1969</v>
      </c>
      <c r="K43" s="374"/>
      <c r="L43" s="140">
        <v>12</v>
      </c>
      <c r="M43" s="140">
        <v>2025</v>
      </c>
    </row>
    <row r="44" spans="4:13" ht="16.5" thickBot="1" x14ac:dyDescent="0.3">
      <c r="D44" s="139">
        <v>4</v>
      </c>
      <c r="E44" s="140">
        <v>1964</v>
      </c>
      <c r="F44" s="374"/>
      <c r="G44" s="140">
        <v>8</v>
      </c>
      <c r="H44" s="140">
        <v>2025</v>
      </c>
      <c r="I44" s="140">
        <v>4</v>
      </c>
      <c r="J44" s="140">
        <v>1969</v>
      </c>
      <c r="K44" s="375"/>
      <c r="L44" s="141">
        <v>1</v>
      </c>
      <c r="M44" s="140">
        <v>2026</v>
      </c>
    </row>
    <row r="45" spans="4:13" ht="16.5" thickBot="1" x14ac:dyDescent="0.3">
      <c r="D45" s="142">
        <v>5</v>
      </c>
      <c r="E45" s="143">
        <v>1964</v>
      </c>
      <c r="F45" s="374"/>
      <c r="G45" s="143">
        <v>9</v>
      </c>
      <c r="H45" s="143">
        <v>2025</v>
      </c>
      <c r="I45" s="140">
        <v>5</v>
      </c>
      <c r="J45" s="140">
        <v>1969</v>
      </c>
      <c r="K45" s="373" t="s">
        <v>76</v>
      </c>
      <c r="L45" s="140">
        <v>6</v>
      </c>
      <c r="M45" s="140">
        <v>2026</v>
      </c>
    </row>
    <row r="46" spans="4:13" ht="16.5" thickBot="1" x14ac:dyDescent="0.3">
      <c r="D46" s="139">
        <v>6</v>
      </c>
      <c r="E46" s="140">
        <v>1964</v>
      </c>
      <c r="F46" s="374"/>
      <c r="G46" s="140">
        <v>10</v>
      </c>
      <c r="H46" s="140">
        <v>2025</v>
      </c>
      <c r="I46" s="140">
        <v>6</v>
      </c>
      <c r="J46" s="140">
        <v>1969</v>
      </c>
      <c r="K46" s="374"/>
      <c r="L46" s="140">
        <v>7</v>
      </c>
      <c r="M46" s="140">
        <v>2026</v>
      </c>
    </row>
    <row r="47" spans="4:13" ht="16.5" thickBot="1" x14ac:dyDescent="0.3">
      <c r="D47" s="139">
        <v>7</v>
      </c>
      <c r="E47" s="140">
        <v>1964</v>
      </c>
      <c r="F47" s="374"/>
      <c r="G47" s="140">
        <v>11</v>
      </c>
      <c r="H47" s="140">
        <v>2025</v>
      </c>
      <c r="I47" s="140">
        <v>7</v>
      </c>
      <c r="J47" s="140">
        <v>1969</v>
      </c>
      <c r="K47" s="374"/>
      <c r="L47" s="140">
        <v>8</v>
      </c>
      <c r="M47" s="140">
        <v>2026</v>
      </c>
    </row>
    <row r="48" spans="4:13" ht="16.5" thickBot="1" x14ac:dyDescent="0.3">
      <c r="D48" s="139">
        <v>8</v>
      </c>
      <c r="E48" s="140">
        <v>1964</v>
      </c>
      <c r="F48" s="374"/>
      <c r="G48" s="140">
        <v>12</v>
      </c>
      <c r="H48" s="140">
        <v>2025</v>
      </c>
      <c r="I48" s="140">
        <v>8</v>
      </c>
      <c r="J48" s="140">
        <v>1969</v>
      </c>
      <c r="K48" s="374"/>
      <c r="L48" s="140">
        <v>9</v>
      </c>
      <c r="M48" s="140">
        <v>2026</v>
      </c>
    </row>
    <row r="49" spans="4:13" ht="16.5" thickBot="1" x14ac:dyDescent="0.3">
      <c r="D49" s="139">
        <v>9</v>
      </c>
      <c r="E49" s="140">
        <v>1964</v>
      </c>
      <c r="F49" s="375"/>
      <c r="G49" s="141">
        <v>1</v>
      </c>
      <c r="H49" s="140">
        <v>2026</v>
      </c>
      <c r="I49" s="140">
        <v>9</v>
      </c>
      <c r="J49" s="140">
        <v>1969</v>
      </c>
      <c r="K49" s="374"/>
      <c r="L49" s="140">
        <v>10</v>
      </c>
      <c r="M49" s="140">
        <v>2026</v>
      </c>
    </row>
    <row r="50" spans="4:13" ht="16.5" thickBot="1" x14ac:dyDescent="0.3">
      <c r="D50" s="139">
        <v>10</v>
      </c>
      <c r="E50" s="140">
        <v>1964</v>
      </c>
      <c r="F50" s="373" t="s">
        <v>77</v>
      </c>
      <c r="G50" s="140">
        <v>5</v>
      </c>
      <c r="H50" s="140">
        <v>2026</v>
      </c>
      <c r="I50" s="140">
        <v>10</v>
      </c>
      <c r="J50" s="140">
        <v>1969</v>
      </c>
      <c r="K50" s="374"/>
      <c r="L50" s="140">
        <v>11</v>
      </c>
      <c r="M50" s="140">
        <v>2026</v>
      </c>
    </row>
    <row r="51" spans="4:13" ht="16.5" thickBot="1" x14ac:dyDescent="0.3">
      <c r="D51" s="139">
        <v>11</v>
      </c>
      <c r="E51" s="140">
        <v>1964</v>
      </c>
      <c r="F51" s="374"/>
      <c r="G51" s="140">
        <v>6</v>
      </c>
      <c r="H51" s="140">
        <v>2026</v>
      </c>
      <c r="I51" s="140">
        <v>11</v>
      </c>
      <c r="J51" s="140">
        <v>1969</v>
      </c>
      <c r="K51" s="374"/>
      <c r="L51" s="140">
        <v>12</v>
      </c>
      <c r="M51" s="140">
        <v>2026</v>
      </c>
    </row>
    <row r="52" spans="4:13" ht="16.5" thickBot="1" x14ac:dyDescent="0.3">
      <c r="D52" s="139">
        <v>12</v>
      </c>
      <c r="E52" s="140">
        <v>1964</v>
      </c>
      <c r="F52" s="374"/>
      <c r="G52" s="140">
        <v>7</v>
      </c>
      <c r="H52" s="140">
        <v>2026</v>
      </c>
      <c r="I52" s="140">
        <v>12</v>
      </c>
      <c r="J52" s="140">
        <v>1969</v>
      </c>
      <c r="K52" s="375"/>
      <c r="L52" s="141">
        <v>1</v>
      </c>
      <c r="M52" s="140">
        <v>2027</v>
      </c>
    </row>
    <row r="53" spans="4:13" ht="16.5" thickBot="1" x14ac:dyDescent="0.3">
      <c r="D53" s="139">
        <v>1</v>
      </c>
      <c r="E53" s="140">
        <v>1965</v>
      </c>
      <c r="F53" s="374"/>
      <c r="G53" s="140">
        <v>8</v>
      </c>
      <c r="H53" s="140">
        <v>2026</v>
      </c>
      <c r="I53" s="140">
        <v>1</v>
      </c>
      <c r="J53" s="140">
        <v>1970</v>
      </c>
      <c r="K53" s="373" t="s">
        <v>78</v>
      </c>
      <c r="L53" s="140">
        <v>6</v>
      </c>
      <c r="M53" s="140">
        <v>2027</v>
      </c>
    </row>
    <row r="54" spans="4:13" ht="16.5" thickBot="1" x14ac:dyDescent="0.3">
      <c r="D54" s="139">
        <v>2</v>
      </c>
      <c r="E54" s="140">
        <v>1965</v>
      </c>
      <c r="F54" s="374"/>
      <c r="G54" s="140">
        <v>9</v>
      </c>
      <c r="H54" s="140">
        <v>2026</v>
      </c>
      <c r="I54" s="140">
        <v>2</v>
      </c>
      <c r="J54" s="140">
        <v>1970</v>
      </c>
      <c r="K54" s="374"/>
      <c r="L54" s="140">
        <v>7</v>
      </c>
      <c r="M54" s="140">
        <v>2027</v>
      </c>
    </row>
    <row r="55" spans="4:13" ht="16.5" thickBot="1" x14ac:dyDescent="0.3">
      <c r="D55" s="139">
        <v>3</v>
      </c>
      <c r="E55" s="140">
        <v>1965</v>
      </c>
      <c r="F55" s="374"/>
      <c r="G55" s="140">
        <v>10</v>
      </c>
      <c r="H55" s="140">
        <v>2026</v>
      </c>
      <c r="I55" s="140">
        <v>3</v>
      </c>
      <c r="J55" s="140">
        <v>1970</v>
      </c>
      <c r="K55" s="374"/>
      <c r="L55" s="140">
        <v>8</v>
      </c>
      <c r="M55" s="140">
        <v>2027</v>
      </c>
    </row>
    <row r="56" spans="4:13" ht="16.5" thickBot="1" x14ac:dyDescent="0.3">
      <c r="D56" s="139">
        <v>4</v>
      </c>
      <c r="E56" s="140">
        <v>1965</v>
      </c>
      <c r="F56" s="374"/>
      <c r="G56" s="140">
        <v>11</v>
      </c>
      <c r="H56" s="140">
        <v>2026</v>
      </c>
      <c r="I56" s="140">
        <v>4</v>
      </c>
      <c r="J56" s="140">
        <v>1970</v>
      </c>
      <c r="K56" s="374"/>
      <c r="L56" s="140">
        <v>9</v>
      </c>
      <c r="M56" s="140">
        <v>2027</v>
      </c>
    </row>
    <row r="57" spans="4:13" ht="16.5" thickBot="1" x14ac:dyDescent="0.3">
      <c r="D57" s="139">
        <v>5</v>
      </c>
      <c r="E57" s="140">
        <v>1965</v>
      </c>
      <c r="F57" s="374"/>
      <c r="G57" s="140">
        <v>12</v>
      </c>
      <c r="H57" s="140">
        <v>2026</v>
      </c>
      <c r="I57" s="140">
        <v>5</v>
      </c>
      <c r="J57" s="140">
        <v>1970</v>
      </c>
      <c r="K57" s="374"/>
      <c r="L57" s="140">
        <v>10</v>
      </c>
      <c r="M57" s="140">
        <v>2027</v>
      </c>
    </row>
    <row r="58" spans="4:13" ht="16.5" thickBot="1" x14ac:dyDescent="0.3">
      <c r="D58" s="139">
        <v>6</v>
      </c>
      <c r="E58" s="140">
        <v>1965</v>
      </c>
      <c r="F58" s="375"/>
      <c r="G58" s="141">
        <v>1</v>
      </c>
      <c r="H58" s="140">
        <v>2027</v>
      </c>
      <c r="I58" s="140">
        <v>6</v>
      </c>
      <c r="J58" s="140">
        <v>1970</v>
      </c>
      <c r="K58" s="374"/>
      <c r="L58" s="140">
        <v>11</v>
      </c>
      <c r="M58" s="140">
        <v>2027</v>
      </c>
    </row>
    <row r="59" spans="4:13" ht="16.5" thickBot="1" x14ac:dyDescent="0.3">
      <c r="D59" s="139">
        <v>7</v>
      </c>
      <c r="E59" s="140">
        <v>1965</v>
      </c>
      <c r="F59" s="373" t="s">
        <v>79</v>
      </c>
      <c r="G59" s="140">
        <v>5</v>
      </c>
      <c r="H59" s="140">
        <v>2027</v>
      </c>
      <c r="I59" s="140">
        <v>7</v>
      </c>
      <c r="J59" s="140">
        <v>1970</v>
      </c>
      <c r="K59" s="374"/>
      <c r="L59" s="140">
        <v>12</v>
      </c>
      <c r="M59" s="140">
        <v>2027</v>
      </c>
    </row>
    <row r="60" spans="4:13" ht="16.5" thickBot="1" x14ac:dyDescent="0.3">
      <c r="D60" s="139">
        <v>8</v>
      </c>
      <c r="E60" s="140">
        <v>1965</v>
      </c>
      <c r="F60" s="374"/>
      <c r="G60" s="140">
        <v>6</v>
      </c>
      <c r="H60" s="140">
        <v>2027</v>
      </c>
      <c r="I60" s="140">
        <v>8</v>
      </c>
      <c r="J60" s="140">
        <v>1970</v>
      </c>
      <c r="K60" s="375"/>
      <c r="L60" s="141">
        <v>1</v>
      </c>
      <c r="M60" s="140">
        <v>2028</v>
      </c>
    </row>
    <row r="61" spans="4:13" ht="16.5" thickBot="1" x14ac:dyDescent="0.3">
      <c r="D61" s="139">
        <v>9</v>
      </c>
      <c r="E61" s="140">
        <v>1965</v>
      </c>
      <c r="F61" s="374"/>
      <c r="G61" s="140">
        <v>7</v>
      </c>
      <c r="H61" s="140">
        <v>2027</v>
      </c>
      <c r="I61" s="140">
        <v>9</v>
      </c>
      <c r="J61" s="140">
        <v>1970</v>
      </c>
      <c r="K61" s="373" t="s">
        <v>80</v>
      </c>
      <c r="L61" s="140">
        <v>6</v>
      </c>
      <c r="M61" s="140">
        <v>2028</v>
      </c>
    </row>
    <row r="62" spans="4:13" ht="16.5" thickBot="1" x14ac:dyDescent="0.3">
      <c r="D62" s="139">
        <v>10</v>
      </c>
      <c r="E62" s="140">
        <v>1965</v>
      </c>
      <c r="F62" s="374"/>
      <c r="G62" s="140">
        <v>8</v>
      </c>
      <c r="H62" s="140">
        <v>2027</v>
      </c>
      <c r="I62" s="140">
        <v>10</v>
      </c>
      <c r="J62" s="140">
        <v>1970</v>
      </c>
      <c r="K62" s="374"/>
      <c r="L62" s="140">
        <v>7</v>
      </c>
      <c r="M62" s="140">
        <v>2028</v>
      </c>
    </row>
    <row r="63" spans="4:13" ht="16.5" thickBot="1" x14ac:dyDescent="0.3">
      <c r="D63" s="139">
        <v>11</v>
      </c>
      <c r="E63" s="140">
        <v>1965</v>
      </c>
      <c r="F63" s="374"/>
      <c r="G63" s="140">
        <v>9</v>
      </c>
      <c r="H63" s="140">
        <v>2027</v>
      </c>
      <c r="I63" s="140">
        <v>11</v>
      </c>
      <c r="J63" s="140">
        <v>1970</v>
      </c>
      <c r="K63" s="374"/>
      <c r="L63" s="140">
        <v>8</v>
      </c>
      <c r="M63" s="140">
        <v>2028</v>
      </c>
    </row>
    <row r="64" spans="4:13" ht="16.5" thickBot="1" x14ac:dyDescent="0.3">
      <c r="D64" s="139">
        <v>12</v>
      </c>
      <c r="E64" s="140">
        <v>1965</v>
      </c>
      <c r="F64" s="374"/>
      <c r="G64" s="140">
        <v>10</v>
      </c>
      <c r="H64" s="140">
        <v>2027</v>
      </c>
      <c r="I64" s="140">
        <v>12</v>
      </c>
      <c r="J64" s="140">
        <v>1970</v>
      </c>
      <c r="K64" s="374"/>
      <c r="L64" s="140">
        <v>9</v>
      </c>
      <c r="M64" s="140">
        <v>2028</v>
      </c>
    </row>
    <row r="65" spans="4:13" ht="16.5" thickBot="1" x14ac:dyDescent="0.3">
      <c r="D65" s="139">
        <v>1</v>
      </c>
      <c r="E65" s="140">
        <v>1966</v>
      </c>
      <c r="F65" s="374"/>
      <c r="G65" s="140">
        <v>11</v>
      </c>
      <c r="H65" s="140">
        <v>2027</v>
      </c>
      <c r="I65" s="140">
        <v>1</v>
      </c>
      <c r="J65" s="140">
        <v>1971</v>
      </c>
      <c r="K65" s="374"/>
      <c r="L65" s="140">
        <v>10</v>
      </c>
      <c r="M65" s="140">
        <v>2028</v>
      </c>
    </row>
    <row r="66" spans="4:13" ht="16.5" thickBot="1" x14ac:dyDescent="0.3">
      <c r="D66" s="139">
        <v>2</v>
      </c>
      <c r="E66" s="140">
        <v>1966</v>
      </c>
      <c r="F66" s="374"/>
      <c r="G66" s="140">
        <v>12</v>
      </c>
      <c r="H66" s="140">
        <v>2027</v>
      </c>
      <c r="I66" s="140">
        <v>2</v>
      </c>
      <c r="J66" s="140">
        <v>1971</v>
      </c>
      <c r="K66" s="374"/>
      <c r="L66" s="140">
        <v>11</v>
      </c>
      <c r="M66" s="140">
        <v>2028</v>
      </c>
    </row>
    <row r="67" spans="4:13" ht="16.5" thickBot="1" x14ac:dyDescent="0.3">
      <c r="D67" s="139">
        <v>3</v>
      </c>
      <c r="E67" s="140">
        <v>1966</v>
      </c>
      <c r="F67" s="375"/>
      <c r="G67" s="141">
        <v>1</v>
      </c>
      <c r="H67" s="140">
        <v>2028</v>
      </c>
      <c r="I67" s="140">
        <v>3</v>
      </c>
      <c r="J67" s="140">
        <v>1971</v>
      </c>
      <c r="K67" s="374"/>
      <c r="L67" s="140">
        <v>12</v>
      </c>
      <c r="M67" s="140">
        <v>2028</v>
      </c>
    </row>
    <row r="68" spans="4:13" ht="16.5" thickBot="1" x14ac:dyDescent="0.3">
      <c r="D68" s="376" t="s">
        <v>81</v>
      </c>
      <c r="E68" s="377"/>
      <c r="F68" s="140" t="s">
        <v>82</v>
      </c>
      <c r="G68" s="376" t="s">
        <v>83</v>
      </c>
      <c r="H68" s="377"/>
      <c r="I68" s="140">
        <v>4</v>
      </c>
      <c r="J68" s="140">
        <v>1971</v>
      </c>
      <c r="K68" s="375"/>
      <c r="L68" s="141">
        <v>1</v>
      </c>
      <c r="M68" s="140">
        <v>2029</v>
      </c>
    </row>
    <row r="69" spans="4:13" ht="16.5" thickBot="1" x14ac:dyDescent="0.3">
      <c r="D69" s="378"/>
      <c r="E69" s="378"/>
      <c r="F69" s="378"/>
      <c r="G69" s="378"/>
      <c r="H69" s="379"/>
      <c r="I69" s="140">
        <v>5</v>
      </c>
      <c r="J69" s="140">
        <v>1971</v>
      </c>
      <c r="K69" s="373" t="s">
        <v>84</v>
      </c>
      <c r="L69" s="140">
        <v>6</v>
      </c>
      <c r="M69" s="140">
        <v>2029</v>
      </c>
    </row>
    <row r="70" spans="4:13" ht="16.5" thickBot="1" x14ac:dyDescent="0.3">
      <c r="D70" s="380"/>
      <c r="E70" s="380"/>
      <c r="F70" s="380"/>
      <c r="G70" s="380"/>
      <c r="H70" s="381"/>
      <c r="I70" s="140">
        <v>6</v>
      </c>
      <c r="J70" s="140">
        <v>1971</v>
      </c>
      <c r="K70" s="374"/>
      <c r="L70" s="140">
        <v>7</v>
      </c>
      <c r="M70" s="140">
        <v>2029</v>
      </c>
    </row>
    <row r="71" spans="4:13" ht="16.5" thickBot="1" x14ac:dyDescent="0.3">
      <c r="D71" s="380"/>
      <c r="E71" s="380"/>
      <c r="F71" s="380"/>
      <c r="G71" s="380"/>
      <c r="H71" s="381"/>
      <c r="I71" s="140">
        <v>7</v>
      </c>
      <c r="J71" s="140">
        <v>1971</v>
      </c>
      <c r="K71" s="374"/>
      <c r="L71" s="140">
        <v>8</v>
      </c>
      <c r="M71" s="140">
        <v>2029</v>
      </c>
    </row>
    <row r="72" spans="4:13" ht="16.5" thickBot="1" x14ac:dyDescent="0.3">
      <c r="D72" s="380"/>
      <c r="E72" s="380"/>
      <c r="F72" s="380"/>
      <c r="G72" s="380"/>
      <c r="H72" s="381"/>
      <c r="I72" s="140">
        <v>8</v>
      </c>
      <c r="J72" s="140">
        <v>1971</v>
      </c>
      <c r="K72" s="374"/>
      <c r="L72" s="140">
        <v>9</v>
      </c>
      <c r="M72" s="140">
        <v>2029</v>
      </c>
    </row>
    <row r="73" spans="4:13" ht="16.5" thickBot="1" x14ac:dyDescent="0.3">
      <c r="D73" s="380"/>
      <c r="E73" s="380"/>
      <c r="F73" s="380"/>
      <c r="G73" s="380"/>
      <c r="H73" s="381"/>
      <c r="I73" s="140">
        <v>9</v>
      </c>
      <c r="J73" s="140">
        <v>1971</v>
      </c>
      <c r="K73" s="374"/>
      <c r="L73" s="140">
        <v>10</v>
      </c>
      <c r="M73" s="140">
        <v>2029</v>
      </c>
    </row>
    <row r="74" spans="4:13" ht="16.5" thickBot="1" x14ac:dyDescent="0.3">
      <c r="D74" s="380"/>
      <c r="E74" s="380"/>
      <c r="F74" s="380"/>
      <c r="G74" s="380"/>
      <c r="H74" s="381"/>
      <c r="I74" s="140">
        <v>10</v>
      </c>
      <c r="J74" s="140">
        <v>1971</v>
      </c>
      <c r="K74" s="374"/>
      <c r="L74" s="140">
        <v>11</v>
      </c>
      <c r="M74" s="140">
        <v>2029</v>
      </c>
    </row>
    <row r="75" spans="4:13" ht="16.5" thickBot="1" x14ac:dyDescent="0.3">
      <c r="D75" s="380"/>
      <c r="E75" s="380"/>
      <c r="F75" s="380"/>
      <c r="G75" s="380"/>
      <c r="H75" s="381"/>
      <c r="I75" s="140">
        <v>11</v>
      </c>
      <c r="J75" s="140">
        <v>1971</v>
      </c>
      <c r="K75" s="374"/>
      <c r="L75" s="140">
        <v>12</v>
      </c>
      <c r="M75" s="140">
        <v>2029</v>
      </c>
    </row>
    <row r="76" spans="4:13" ht="16.5" thickBot="1" x14ac:dyDescent="0.3">
      <c r="D76" s="380"/>
      <c r="E76" s="380"/>
      <c r="F76" s="380"/>
      <c r="G76" s="380"/>
      <c r="H76" s="381"/>
      <c r="I76" s="140">
        <v>12</v>
      </c>
      <c r="J76" s="140">
        <v>1971</v>
      </c>
      <c r="K76" s="375"/>
      <c r="L76" s="141">
        <v>1</v>
      </c>
      <c r="M76" s="140">
        <v>2030</v>
      </c>
    </row>
    <row r="77" spans="4:13" ht="16.5" thickBot="1" x14ac:dyDescent="0.3">
      <c r="D77" s="380"/>
      <c r="E77" s="380"/>
      <c r="F77" s="380"/>
      <c r="G77" s="380"/>
      <c r="H77" s="381"/>
      <c r="I77" s="140">
        <v>1</v>
      </c>
      <c r="J77" s="140">
        <v>1972</v>
      </c>
      <c r="K77" s="373" t="s">
        <v>85</v>
      </c>
      <c r="L77" s="140">
        <v>6</v>
      </c>
      <c r="M77" s="140">
        <v>2030</v>
      </c>
    </row>
    <row r="78" spans="4:13" ht="16.5" thickBot="1" x14ac:dyDescent="0.3">
      <c r="D78" s="380"/>
      <c r="E78" s="380"/>
      <c r="F78" s="380"/>
      <c r="G78" s="380"/>
      <c r="H78" s="381"/>
      <c r="I78" s="140">
        <v>2</v>
      </c>
      <c r="J78" s="140">
        <v>1972</v>
      </c>
      <c r="K78" s="374"/>
      <c r="L78" s="140">
        <v>7</v>
      </c>
      <c r="M78" s="140">
        <v>2030</v>
      </c>
    </row>
    <row r="79" spans="4:13" ht="16.5" thickBot="1" x14ac:dyDescent="0.3">
      <c r="D79" s="380"/>
      <c r="E79" s="380"/>
      <c r="F79" s="380"/>
      <c r="G79" s="380"/>
      <c r="H79" s="381"/>
      <c r="I79" s="140">
        <v>3</v>
      </c>
      <c r="J79" s="140">
        <v>1972</v>
      </c>
      <c r="K79" s="374"/>
      <c r="L79" s="140">
        <v>8</v>
      </c>
      <c r="M79" s="140">
        <v>2030</v>
      </c>
    </row>
    <row r="80" spans="4:13" ht="16.5" thickBot="1" x14ac:dyDescent="0.3">
      <c r="D80" s="380"/>
      <c r="E80" s="380"/>
      <c r="F80" s="380"/>
      <c r="G80" s="380"/>
      <c r="H80" s="381"/>
      <c r="I80" s="140">
        <v>4</v>
      </c>
      <c r="J80" s="140">
        <v>1972</v>
      </c>
      <c r="K80" s="374"/>
      <c r="L80" s="140">
        <v>9</v>
      </c>
      <c r="M80" s="140">
        <v>2030</v>
      </c>
    </row>
    <row r="81" spans="4:13" ht="16.5" thickBot="1" x14ac:dyDescent="0.3">
      <c r="D81" s="380"/>
      <c r="E81" s="380"/>
      <c r="F81" s="380"/>
      <c r="G81" s="380"/>
      <c r="H81" s="381"/>
      <c r="I81" s="140">
        <v>5</v>
      </c>
      <c r="J81" s="140">
        <v>1972</v>
      </c>
      <c r="K81" s="374"/>
      <c r="L81" s="140">
        <v>10</v>
      </c>
      <c r="M81" s="140">
        <v>2030</v>
      </c>
    </row>
    <row r="82" spans="4:13" ht="16.5" thickBot="1" x14ac:dyDescent="0.3">
      <c r="D82" s="380"/>
      <c r="E82" s="380"/>
      <c r="F82" s="380"/>
      <c r="G82" s="380"/>
      <c r="H82" s="381"/>
      <c r="I82" s="140">
        <v>6</v>
      </c>
      <c r="J82" s="140">
        <v>1972</v>
      </c>
      <c r="K82" s="374"/>
      <c r="L82" s="140">
        <v>11</v>
      </c>
      <c r="M82" s="140">
        <v>2030</v>
      </c>
    </row>
    <row r="83" spans="4:13" ht="16.5" thickBot="1" x14ac:dyDescent="0.3">
      <c r="D83" s="380"/>
      <c r="E83" s="380"/>
      <c r="F83" s="380"/>
      <c r="G83" s="380"/>
      <c r="H83" s="381"/>
      <c r="I83" s="140">
        <v>7</v>
      </c>
      <c r="J83" s="140">
        <v>1972</v>
      </c>
      <c r="K83" s="374"/>
      <c r="L83" s="140">
        <v>12</v>
      </c>
      <c r="M83" s="140">
        <v>2030</v>
      </c>
    </row>
    <row r="84" spans="4:13" ht="16.5" thickBot="1" x14ac:dyDescent="0.3">
      <c r="D84" s="380"/>
      <c r="E84" s="380"/>
      <c r="F84" s="380"/>
      <c r="G84" s="380"/>
      <c r="H84" s="381"/>
      <c r="I84" s="140">
        <v>8</v>
      </c>
      <c r="J84" s="140">
        <v>1972</v>
      </c>
      <c r="K84" s="375"/>
      <c r="L84" s="141">
        <v>1</v>
      </c>
      <c r="M84" s="140">
        <v>2031</v>
      </c>
    </row>
    <row r="85" spans="4:13" ht="16.5" thickBot="1" x14ac:dyDescent="0.3">
      <c r="D85" s="380"/>
      <c r="E85" s="380"/>
      <c r="F85" s="380"/>
      <c r="G85" s="380"/>
      <c r="H85" s="381"/>
      <c r="I85" s="140">
        <v>9</v>
      </c>
      <c r="J85" s="140">
        <v>1972</v>
      </c>
      <c r="K85" s="373" t="s">
        <v>86</v>
      </c>
      <c r="L85" s="140">
        <v>6</v>
      </c>
      <c r="M85" s="140">
        <v>2031</v>
      </c>
    </row>
    <row r="86" spans="4:13" ht="16.5" thickBot="1" x14ac:dyDescent="0.3">
      <c r="D86" s="380"/>
      <c r="E86" s="380"/>
      <c r="F86" s="380"/>
      <c r="G86" s="380"/>
      <c r="H86" s="381"/>
      <c r="I86" s="140">
        <v>10</v>
      </c>
      <c r="J86" s="140">
        <v>1972</v>
      </c>
      <c r="K86" s="374"/>
      <c r="L86" s="140">
        <v>7</v>
      </c>
      <c r="M86" s="140">
        <v>2031</v>
      </c>
    </row>
    <row r="87" spans="4:13" ht="16.5" thickBot="1" x14ac:dyDescent="0.3">
      <c r="D87" s="380"/>
      <c r="E87" s="380"/>
      <c r="F87" s="380"/>
      <c r="G87" s="380"/>
      <c r="H87" s="381"/>
      <c r="I87" s="140">
        <v>11</v>
      </c>
      <c r="J87" s="140">
        <v>1972</v>
      </c>
      <c r="K87" s="374"/>
      <c r="L87" s="140">
        <v>8</v>
      </c>
      <c r="M87" s="140">
        <v>2031</v>
      </c>
    </row>
    <row r="88" spans="4:13" ht="16.5" thickBot="1" x14ac:dyDescent="0.3">
      <c r="D88" s="380"/>
      <c r="E88" s="380"/>
      <c r="F88" s="380"/>
      <c r="G88" s="380"/>
      <c r="H88" s="381"/>
      <c r="I88" s="140">
        <v>12</v>
      </c>
      <c r="J88" s="140">
        <v>1972</v>
      </c>
      <c r="K88" s="374"/>
      <c r="L88" s="140">
        <v>9</v>
      </c>
      <c r="M88" s="140">
        <v>2031</v>
      </c>
    </row>
    <row r="89" spans="4:13" ht="16.5" thickBot="1" x14ac:dyDescent="0.3">
      <c r="D89" s="380"/>
      <c r="E89" s="380"/>
      <c r="F89" s="380"/>
      <c r="G89" s="380"/>
      <c r="H89" s="381"/>
      <c r="I89" s="140">
        <v>1</v>
      </c>
      <c r="J89" s="140">
        <v>1973</v>
      </c>
      <c r="K89" s="374"/>
      <c r="L89" s="140">
        <v>10</v>
      </c>
      <c r="M89" s="140">
        <v>2031</v>
      </c>
    </row>
    <row r="90" spans="4:13" ht="16.5" thickBot="1" x14ac:dyDescent="0.3">
      <c r="D90" s="380"/>
      <c r="E90" s="380"/>
      <c r="F90" s="380"/>
      <c r="G90" s="380"/>
      <c r="H90" s="381"/>
      <c r="I90" s="140">
        <v>2</v>
      </c>
      <c r="J90" s="140">
        <v>1973</v>
      </c>
      <c r="K90" s="374"/>
      <c r="L90" s="140">
        <v>11</v>
      </c>
      <c r="M90" s="140">
        <v>2031</v>
      </c>
    </row>
    <row r="91" spans="4:13" ht="16.5" thickBot="1" x14ac:dyDescent="0.3">
      <c r="D91" s="380"/>
      <c r="E91" s="380"/>
      <c r="F91" s="380"/>
      <c r="G91" s="380"/>
      <c r="H91" s="381"/>
      <c r="I91" s="140">
        <v>3</v>
      </c>
      <c r="J91" s="140">
        <v>1973</v>
      </c>
      <c r="K91" s="374"/>
      <c r="L91" s="140">
        <v>12</v>
      </c>
      <c r="M91" s="140">
        <v>2031</v>
      </c>
    </row>
    <row r="92" spans="4:13" ht="16.5" thickBot="1" x14ac:dyDescent="0.3">
      <c r="D92" s="380"/>
      <c r="E92" s="380"/>
      <c r="F92" s="380"/>
      <c r="G92" s="380"/>
      <c r="H92" s="381"/>
      <c r="I92" s="140">
        <v>4</v>
      </c>
      <c r="J92" s="140">
        <v>1973</v>
      </c>
      <c r="K92" s="375"/>
      <c r="L92" s="141">
        <v>1</v>
      </c>
      <c r="M92" s="140">
        <v>2032</v>
      </c>
    </row>
    <row r="93" spans="4:13" ht="16.5" thickBot="1" x14ac:dyDescent="0.3">
      <c r="D93" s="380"/>
      <c r="E93" s="380"/>
      <c r="F93" s="380"/>
      <c r="G93" s="380"/>
      <c r="H93" s="381"/>
      <c r="I93" s="140">
        <v>5</v>
      </c>
      <c r="J93" s="140">
        <v>1973</v>
      </c>
      <c r="K93" s="373" t="s">
        <v>87</v>
      </c>
      <c r="L93" s="140">
        <v>6</v>
      </c>
      <c r="M93" s="140">
        <v>2032</v>
      </c>
    </row>
    <row r="94" spans="4:13" ht="16.5" thickBot="1" x14ac:dyDescent="0.3">
      <c r="D94" s="380"/>
      <c r="E94" s="380"/>
      <c r="F94" s="380"/>
      <c r="G94" s="380"/>
      <c r="H94" s="381"/>
      <c r="I94" s="140">
        <v>6</v>
      </c>
      <c r="J94" s="140">
        <v>1973</v>
      </c>
      <c r="K94" s="374"/>
      <c r="L94" s="140">
        <v>7</v>
      </c>
      <c r="M94" s="140">
        <v>2032</v>
      </c>
    </row>
    <row r="95" spans="4:13" ht="16.5" thickBot="1" x14ac:dyDescent="0.3">
      <c r="D95" s="380"/>
      <c r="E95" s="380"/>
      <c r="F95" s="380"/>
      <c r="G95" s="380"/>
      <c r="H95" s="381"/>
      <c r="I95" s="140">
        <v>7</v>
      </c>
      <c r="J95" s="140">
        <v>1973</v>
      </c>
      <c r="K95" s="374"/>
      <c r="L95" s="140">
        <v>8</v>
      </c>
      <c r="M95" s="140">
        <v>2032</v>
      </c>
    </row>
    <row r="96" spans="4:13" ht="16.5" thickBot="1" x14ac:dyDescent="0.3">
      <c r="D96" s="380"/>
      <c r="E96" s="380"/>
      <c r="F96" s="380"/>
      <c r="G96" s="380"/>
      <c r="H96" s="381"/>
      <c r="I96" s="140">
        <v>8</v>
      </c>
      <c r="J96" s="140">
        <v>1973</v>
      </c>
      <c r="K96" s="374"/>
      <c r="L96" s="140">
        <v>9</v>
      </c>
      <c r="M96" s="140">
        <v>2032</v>
      </c>
    </row>
    <row r="97" spans="4:13" ht="16.5" thickBot="1" x14ac:dyDescent="0.3">
      <c r="D97" s="380"/>
      <c r="E97" s="380"/>
      <c r="F97" s="380"/>
      <c r="G97" s="380"/>
      <c r="H97" s="381"/>
      <c r="I97" s="140">
        <v>9</v>
      </c>
      <c r="J97" s="140">
        <v>1973</v>
      </c>
      <c r="K97" s="374"/>
      <c r="L97" s="140">
        <v>10</v>
      </c>
      <c r="M97" s="140">
        <v>2032</v>
      </c>
    </row>
    <row r="98" spans="4:13" ht="16.5" thickBot="1" x14ac:dyDescent="0.3">
      <c r="D98" s="380"/>
      <c r="E98" s="380"/>
      <c r="F98" s="380"/>
      <c r="G98" s="380"/>
      <c r="H98" s="381"/>
      <c r="I98" s="140">
        <v>10</v>
      </c>
      <c r="J98" s="140">
        <v>1973</v>
      </c>
      <c r="K98" s="374"/>
      <c r="L98" s="140">
        <v>11</v>
      </c>
      <c r="M98" s="140">
        <v>2032</v>
      </c>
    </row>
    <row r="99" spans="4:13" ht="16.5" thickBot="1" x14ac:dyDescent="0.3">
      <c r="D99" s="380"/>
      <c r="E99" s="380"/>
      <c r="F99" s="380"/>
      <c r="G99" s="380"/>
      <c r="H99" s="381"/>
      <c r="I99" s="140">
        <v>11</v>
      </c>
      <c r="J99" s="140">
        <v>1973</v>
      </c>
      <c r="K99" s="374"/>
      <c r="L99" s="140">
        <v>12</v>
      </c>
      <c r="M99" s="140">
        <v>2032</v>
      </c>
    </row>
    <row r="100" spans="4:13" ht="16.5" thickBot="1" x14ac:dyDescent="0.3">
      <c r="D100" s="380"/>
      <c r="E100" s="380"/>
      <c r="F100" s="380"/>
      <c r="G100" s="380"/>
      <c r="H100" s="381"/>
      <c r="I100" s="140">
        <v>12</v>
      </c>
      <c r="J100" s="140">
        <v>1973</v>
      </c>
      <c r="K100" s="375"/>
      <c r="L100" s="141">
        <v>1</v>
      </c>
      <c r="M100" s="140">
        <v>2033</v>
      </c>
    </row>
    <row r="101" spans="4:13" ht="16.5" thickBot="1" x14ac:dyDescent="0.3">
      <c r="D101" s="380"/>
      <c r="E101" s="380"/>
      <c r="F101" s="380"/>
      <c r="G101" s="380"/>
      <c r="H101" s="381"/>
      <c r="I101" s="140">
        <v>1</v>
      </c>
      <c r="J101" s="140">
        <v>1974</v>
      </c>
      <c r="K101" s="373" t="s">
        <v>88</v>
      </c>
      <c r="L101" s="140">
        <v>6</v>
      </c>
      <c r="M101" s="140">
        <v>2033</v>
      </c>
    </row>
    <row r="102" spans="4:13" ht="16.5" thickBot="1" x14ac:dyDescent="0.3">
      <c r="D102" s="380"/>
      <c r="E102" s="380"/>
      <c r="F102" s="380"/>
      <c r="G102" s="380"/>
      <c r="H102" s="381"/>
      <c r="I102" s="140">
        <v>2</v>
      </c>
      <c r="J102" s="140">
        <v>1974</v>
      </c>
      <c r="K102" s="374"/>
      <c r="L102" s="140">
        <v>7</v>
      </c>
      <c r="M102" s="140">
        <v>2033</v>
      </c>
    </row>
    <row r="103" spans="4:13" ht="16.5" thickBot="1" x14ac:dyDescent="0.3">
      <c r="D103" s="380"/>
      <c r="E103" s="380"/>
      <c r="F103" s="380"/>
      <c r="G103" s="380"/>
      <c r="H103" s="381"/>
      <c r="I103" s="140">
        <v>3</v>
      </c>
      <c r="J103" s="140">
        <v>1974</v>
      </c>
      <c r="K103" s="374"/>
      <c r="L103" s="140">
        <v>8</v>
      </c>
      <c r="M103" s="140">
        <v>2033</v>
      </c>
    </row>
    <row r="104" spans="4:13" ht="16.5" thickBot="1" x14ac:dyDescent="0.3">
      <c r="D104" s="380"/>
      <c r="E104" s="380"/>
      <c r="F104" s="380"/>
      <c r="G104" s="380"/>
      <c r="H104" s="381"/>
      <c r="I104" s="140">
        <v>4</v>
      </c>
      <c r="J104" s="140">
        <v>1974</v>
      </c>
      <c r="K104" s="374"/>
      <c r="L104" s="140">
        <v>9</v>
      </c>
      <c r="M104" s="140">
        <v>2033</v>
      </c>
    </row>
    <row r="105" spans="4:13" ht="16.5" thickBot="1" x14ac:dyDescent="0.3">
      <c r="D105" s="380"/>
      <c r="E105" s="380"/>
      <c r="F105" s="380"/>
      <c r="G105" s="380"/>
      <c r="H105" s="381"/>
      <c r="I105" s="140">
        <v>5</v>
      </c>
      <c r="J105" s="140">
        <v>1974</v>
      </c>
      <c r="K105" s="374"/>
      <c r="L105" s="140">
        <v>10</v>
      </c>
      <c r="M105" s="140">
        <v>2033</v>
      </c>
    </row>
    <row r="106" spans="4:13" ht="16.5" thickBot="1" x14ac:dyDescent="0.3">
      <c r="D106" s="380"/>
      <c r="E106" s="380"/>
      <c r="F106" s="380"/>
      <c r="G106" s="380"/>
      <c r="H106" s="381"/>
      <c r="I106" s="140">
        <v>6</v>
      </c>
      <c r="J106" s="140">
        <v>1974</v>
      </c>
      <c r="K106" s="374"/>
      <c r="L106" s="140">
        <v>11</v>
      </c>
      <c r="M106" s="140">
        <v>2033</v>
      </c>
    </row>
    <row r="107" spans="4:13" ht="16.5" thickBot="1" x14ac:dyDescent="0.3">
      <c r="D107" s="380"/>
      <c r="E107" s="380"/>
      <c r="F107" s="380"/>
      <c r="G107" s="380"/>
      <c r="H107" s="381"/>
      <c r="I107" s="140">
        <v>7</v>
      </c>
      <c r="J107" s="140">
        <v>1974</v>
      </c>
      <c r="K107" s="374"/>
      <c r="L107" s="140">
        <v>12</v>
      </c>
      <c r="M107" s="140">
        <v>2033</v>
      </c>
    </row>
    <row r="108" spans="4:13" ht="16.5" thickBot="1" x14ac:dyDescent="0.3">
      <c r="D108" s="380"/>
      <c r="E108" s="380"/>
      <c r="F108" s="380"/>
      <c r="G108" s="380"/>
      <c r="H108" s="381"/>
      <c r="I108" s="140">
        <v>8</v>
      </c>
      <c r="J108" s="140">
        <v>1974</v>
      </c>
      <c r="K108" s="375"/>
      <c r="L108" s="141">
        <v>1</v>
      </c>
      <c r="M108" s="140">
        <v>2034</v>
      </c>
    </row>
    <row r="109" spans="4:13" ht="16.5" thickBot="1" x14ac:dyDescent="0.3">
      <c r="D109" s="380"/>
      <c r="E109" s="380"/>
      <c r="F109" s="380"/>
      <c r="G109" s="380"/>
      <c r="H109" s="381"/>
      <c r="I109" s="140">
        <v>9</v>
      </c>
      <c r="J109" s="140">
        <v>1974</v>
      </c>
      <c r="K109" s="373" t="s">
        <v>89</v>
      </c>
      <c r="L109" s="140">
        <v>6</v>
      </c>
      <c r="M109" s="140">
        <v>2034</v>
      </c>
    </row>
    <row r="110" spans="4:13" ht="16.5" thickBot="1" x14ac:dyDescent="0.3">
      <c r="D110" s="380"/>
      <c r="E110" s="380"/>
      <c r="F110" s="380"/>
      <c r="G110" s="380"/>
      <c r="H110" s="381"/>
      <c r="I110" s="140">
        <v>10</v>
      </c>
      <c r="J110" s="140">
        <v>1974</v>
      </c>
      <c r="K110" s="374"/>
      <c r="L110" s="140">
        <v>7</v>
      </c>
      <c r="M110" s="140">
        <v>2034</v>
      </c>
    </row>
    <row r="111" spans="4:13" ht="16.5" thickBot="1" x14ac:dyDescent="0.3">
      <c r="D111" s="380"/>
      <c r="E111" s="380"/>
      <c r="F111" s="380"/>
      <c r="G111" s="380"/>
      <c r="H111" s="381"/>
      <c r="I111" s="140">
        <v>11</v>
      </c>
      <c r="J111" s="140">
        <v>1974</v>
      </c>
      <c r="K111" s="374"/>
      <c r="L111" s="140">
        <v>8</v>
      </c>
      <c r="M111" s="140">
        <v>2034</v>
      </c>
    </row>
    <row r="112" spans="4:13" ht="16.5" thickBot="1" x14ac:dyDescent="0.3">
      <c r="D112" s="380"/>
      <c r="E112" s="380"/>
      <c r="F112" s="380"/>
      <c r="G112" s="380"/>
      <c r="H112" s="381"/>
      <c r="I112" s="140">
        <v>12</v>
      </c>
      <c r="J112" s="140">
        <v>1974</v>
      </c>
      <c r="K112" s="374"/>
      <c r="L112" s="140">
        <v>9</v>
      </c>
      <c r="M112" s="140">
        <v>2034</v>
      </c>
    </row>
    <row r="113" spans="4:13" ht="16.5" thickBot="1" x14ac:dyDescent="0.3">
      <c r="D113" s="380"/>
      <c r="E113" s="380"/>
      <c r="F113" s="380"/>
      <c r="G113" s="380"/>
      <c r="H113" s="381"/>
      <c r="I113" s="140">
        <v>1</v>
      </c>
      <c r="J113" s="140">
        <v>1975</v>
      </c>
      <c r="K113" s="374"/>
      <c r="L113" s="140">
        <v>10</v>
      </c>
      <c r="M113" s="140">
        <v>2034</v>
      </c>
    </row>
    <row r="114" spans="4:13" ht="16.5" thickBot="1" x14ac:dyDescent="0.3">
      <c r="D114" s="380"/>
      <c r="E114" s="380"/>
      <c r="F114" s="380"/>
      <c r="G114" s="380"/>
      <c r="H114" s="381"/>
      <c r="I114" s="140">
        <v>2</v>
      </c>
      <c r="J114" s="140">
        <v>1975</v>
      </c>
      <c r="K114" s="374"/>
      <c r="L114" s="140">
        <v>11</v>
      </c>
      <c r="M114" s="140">
        <v>2034</v>
      </c>
    </row>
    <row r="115" spans="4:13" ht="16.5" thickBot="1" x14ac:dyDescent="0.3">
      <c r="D115" s="380"/>
      <c r="E115" s="380"/>
      <c r="F115" s="380"/>
      <c r="G115" s="380"/>
      <c r="H115" s="381"/>
      <c r="I115" s="140">
        <v>3</v>
      </c>
      <c r="J115" s="140">
        <v>1975</v>
      </c>
      <c r="K115" s="374"/>
      <c r="L115" s="140">
        <v>12</v>
      </c>
      <c r="M115" s="140">
        <v>2034</v>
      </c>
    </row>
    <row r="116" spans="4:13" ht="16.5" thickBot="1" x14ac:dyDescent="0.3">
      <c r="D116" s="380"/>
      <c r="E116" s="380"/>
      <c r="F116" s="380"/>
      <c r="G116" s="380"/>
      <c r="H116" s="381"/>
      <c r="I116" s="140">
        <v>4</v>
      </c>
      <c r="J116" s="140">
        <v>1975</v>
      </c>
      <c r="K116" s="375"/>
      <c r="L116" s="141">
        <v>1</v>
      </c>
      <c r="M116" s="140">
        <v>2035</v>
      </c>
    </row>
    <row r="117" spans="4:13" ht="16.5" thickBot="1" x14ac:dyDescent="0.3">
      <c r="D117" s="380"/>
      <c r="E117" s="380"/>
      <c r="F117" s="380"/>
      <c r="G117" s="380"/>
      <c r="H117" s="381"/>
      <c r="I117" s="376" t="s">
        <v>90</v>
      </c>
      <c r="J117" s="377"/>
      <c r="K117" s="140" t="s">
        <v>91</v>
      </c>
      <c r="L117" s="376" t="s">
        <v>92</v>
      </c>
      <c r="M117" s="377"/>
    </row>
  </sheetData>
  <mergeCells count="34">
    <mergeCell ref="D68:E68"/>
    <mergeCell ref="G68:H68"/>
    <mergeCell ref="L117:M117"/>
    <mergeCell ref="D69:H117"/>
    <mergeCell ref="K69:K76"/>
    <mergeCell ref="K77:K84"/>
    <mergeCell ref="K85:K92"/>
    <mergeCell ref="K93:K100"/>
    <mergeCell ref="K101:K108"/>
    <mergeCell ref="K109:K116"/>
    <mergeCell ref="I117:J117"/>
    <mergeCell ref="F4:F13"/>
    <mergeCell ref="K4:K12"/>
    <mergeCell ref="K13:K20"/>
    <mergeCell ref="F14:F22"/>
    <mergeCell ref="K21:K28"/>
    <mergeCell ref="F23:F31"/>
    <mergeCell ref="K29:K36"/>
    <mergeCell ref="F32:F40"/>
    <mergeCell ref="K37:K44"/>
    <mergeCell ref="F41:F49"/>
    <mergeCell ref="K45:K52"/>
    <mergeCell ref="F50:F58"/>
    <mergeCell ref="K53:K60"/>
    <mergeCell ref="F59:F67"/>
    <mergeCell ref="K61:K68"/>
    <mergeCell ref="D1:H1"/>
    <mergeCell ref="I1:M1"/>
    <mergeCell ref="D2:E2"/>
    <mergeCell ref="F2:F3"/>
    <mergeCell ref="G2:H2"/>
    <mergeCell ref="I2:J2"/>
    <mergeCell ref="K2:K3"/>
    <mergeCell ref="L2:M2"/>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D1:M116"/>
  <sheetViews>
    <sheetView topLeftCell="A52" workbookViewId="0">
      <selection activeCell="E64" sqref="E64"/>
    </sheetView>
  </sheetViews>
  <sheetFormatPr defaultRowHeight="15.75" x14ac:dyDescent="0.25"/>
  <sheetData>
    <row r="1" spans="4:13" ht="16.5" thickBot="1" x14ac:dyDescent="0.3">
      <c r="D1" s="382" t="s">
        <v>59</v>
      </c>
      <c r="E1" s="383"/>
      <c r="F1" s="383"/>
      <c r="G1" s="383"/>
      <c r="H1" s="384"/>
      <c r="I1" s="382" t="s">
        <v>60</v>
      </c>
      <c r="J1" s="383"/>
      <c r="K1" s="383"/>
      <c r="L1" s="383"/>
      <c r="M1" s="384"/>
    </row>
    <row r="2" spans="4:13" ht="24" customHeight="1" thickBot="1" x14ac:dyDescent="0.3">
      <c r="D2" s="382" t="s">
        <v>61</v>
      </c>
      <c r="E2" s="384"/>
      <c r="F2" s="385" t="s">
        <v>62</v>
      </c>
      <c r="G2" s="382" t="s">
        <v>63</v>
      </c>
      <c r="H2" s="384"/>
      <c r="I2" s="382" t="s">
        <v>61</v>
      </c>
      <c r="J2" s="384"/>
      <c r="K2" s="385" t="s">
        <v>62</v>
      </c>
      <c r="L2" s="382" t="s">
        <v>63</v>
      </c>
      <c r="M2" s="384"/>
    </row>
    <row r="3" spans="4:13" ht="16.5" thickBot="1" x14ac:dyDescent="0.3">
      <c r="D3" s="205" t="s">
        <v>64</v>
      </c>
      <c r="E3" s="206" t="s">
        <v>65</v>
      </c>
      <c r="F3" s="386"/>
      <c r="G3" s="206" t="s">
        <v>64</v>
      </c>
      <c r="H3" s="206" t="s">
        <v>65</v>
      </c>
      <c r="I3" s="206" t="s">
        <v>64</v>
      </c>
      <c r="J3" s="206" t="s">
        <v>65</v>
      </c>
      <c r="K3" s="386"/>
      <c r="L3" s="206" t="s">
        <v>64</v>
      </c>
      <c r="M3" s="206" t="s">
        <v>65</v>
      </c>
    </row>
    <row r="4" spans="4:13" ht="16.5" thickBot="1" x14ac:dyDescent="0.3">
      <c r="D4" s="207">
        <v>1</v>
      </c>
      <c r="E4" s="208">
        <v>1966</v>
      </c>
      <c r="F4" s="387" t="s">
        <v>97</v>
      </c>
      <c r="G4" s="208">
        <v>5</v>
      </c>
      <c r="H4" s="208">
        <v>2021</v>
      </c>
      <c r="I4" s="208">
        <v>1</v>
      </c>
      <c r="J4" s="208">
        <v>1971</v>
      </c>
      <c r="K4" s="387" t="s">
        <v>98</v>
      </c>
      <c r="L4" s="208">
        <v>6</v>
      </c>
      <c r="M4" s="208">
        <v>2021</v>
      </c>
    </row>
    <row r="5" spans="4:13" ht="16.5" thickBot="1" x14ac:dyDescent="0.3">
      <c r="D5" s="207">
        <v>2</v>
      </c>
      <c r="E5" s="208">
        <v>1966</v>
      </c>
      <c r="F5" s="388"/>
      <c r="G5" s="208">
        <v>6</v>
      </c>
      <c r="H5" s="208">
        <v>2021</v>
      </c>
      <c r="I5" s="208">
        <v>2</v>
      </c>
      <c r="J5" s="208">
        <v>1971</v>
      </c>
      <c r="K5" s="388"/>
      <c r="L5" s="208">
        <v>7</v>
      </c>
      <c r="M5" s="208">
        <v>2021</v>
      </c>
    </row>
    <row r="6" spans="4:13" ht="16.5" thickBot="1" x14ac:dyDescent="0.3">
      <c r="D6" s="207">
        <v>3</v>
      </c>
      <c r="E6" s="208">
        <v>1966</v>
      </c>
      <c r="F6" s="388"/>
      <c r="G6" s="208">
        <v>7</v>
      </c>
      <c r="H6" s="208">
        <v>2021</v>
      </c>
      <c r="I6" s="208">
        <v>3</v>
      </c>
      <c r="J6" s="208">
        <v>1971</v>
      </c>
      <c r="K6" s="388"/>
      <c r="L6" s="208">
        <v>8</v>
      </c>
      <c r="M6" s="208">
        <v>2021</v>
      </c>
    </row>
    <row r="7" spans="4:13" ht="16.5" thickBot="1" x14ac:dyDescent="0.3">
      <c r="D7" s="207">
        <v>4</v>
      </c>
      <c r="E7" s="208">
        <v>1966</v>
      </c>
      <c r="F7" s="388"/>
      <c r="G7" s="208">
        <v>8</v>
      </c>
      <c r="H7" s="208">
        <v>2021</v>
      </c>
      <c r="I7" s="208">
        <v>4</v>
      </c>
      <c r="J7" s="208">
        <v>1971</v>
      </c>
      <c r="K7" s="388"/>
      <c r="L7" s="208">
        <v>9</v>
      </c>
      <c r="M7" s="208">
        <v>2021</v>
      </c>
    </row>
    <row r="8" spans="4:13" ht="16.5" thickBot="1" x14ac:dyDescent="0.3">
      <c r="D8" s="207">
        <v>5</v>
      </c>
      <c r="E8" s="208">
        <v>1966</v>
      </c>
      <c r="F8" s="388"/>
      <c r="G8" s="208">
        <v>9</v>
      </c>
      <c r="H8" s="208">
        <v>2021</v>
      </c>
      <c r="I8" s="208">
        <v>5</v>
      </c>
      <c r="J8" s="208">
        <v>1971</v>
      </c>
      <c r="K8" s="388"/>
      <c r="L8" s="208">
        <v>10</v>
      </c>
      <c r="M8" s="208">
        <v>2021</v>
      </c>
    </row>
    <row r="9" spans="4:13" ht="16.5" thickBot="1" x14ac:dyDescent="0.3">
      <c r="D9" s="207">
        <v>6</v>
      </c>
      <c r="E9" s="208">
        <v>1966</v>
      </c>
      <c r="F9" s="388"/>
      <c r="G9" s="208">
        <v>10</v>
      </c>
      <c r="H9" s="208">
        <v>2021</v>
      </c>
      <c r="I9" s="208">
        <v>6</v>
      </c>
      <c r="J9" s="208">
        <v>1971</v>
      </c>
      <c r="K9" s="388"/>
      <c r="L9" s="208">
        <v>11</v>
      </c>
      <c r="M9" s="208">
        <v>2021</v>
      </c>
    </row>
    <row r="10" spans="4:13" ht="16.5" thickBot="1" x14ac:dyDescent="0.3">
      <c r="D10" s="207">
        <v>7</v>
      </c>
      <c r="E10" s="208">
        <v>1966</v>
      </c>
      <c r="F10" s="388"/>
      <c r="G10" s="208">
        <v>11</v>
      </c>
      <c r="H10" s="208">
        <v>2021</v>
      </c>
      <c r="I10" s="208">
        <v>7</v>
      </c>
      <c r="J10" s="208">
        <v>1971</v>
      </c>
      <c r="K10" s="388"/>
      <c r="L10" s="208">
        <v>12</v>
      </c>
      <c r="M10" s="208">
        <v>2021</v>
      </c>
    </row>
    <row r="11" spans="4:13" ht="16.5" thickBot="1" x14ac:dyDescent="0.3">
      <c r="D11" s="207">
        <v>8</v>
      </c>
      <c r="E11" s="208">
        <v>1966</v>
      </c>
      <c r="F11" s="388"/>
      <c r="G11" s="208">
        <v>12</v>
      </c>
      <c r="H11" s="208">
        <v>2021</v>
      </c>
      <c r="I11" s="208">
        <v>8</v>
      </c>
      <c r="J11" s="208">
        <v>1971</v>
      </c>
      <c r="K11" s="389"/>
      <c r="L11" s="206">
        <v>1</v>
      </c>
      <c r="M11" s="208">
        <v>2022</v>
      </c>
    </row>
    <row r="12" spans="4:13" ht="16.5" thickBot="1" x14ac:dyDescent="0.3">
      <c r="D12" s="207">
        <v>9</v>
      </c>
      <c r="E12" s="208">
        <v>1966</v>
      </c>
      <c r="F12" s="389"/>
      <c r="G12" s="206">
        <v>1</v>
      </c>
      <c r="H12" s="208">
        <v>2022</v>
      </c>
      <c r="I12" s="208">
        <v>9</v>
      </c>
      <c r="J12" s="208">
        <v>1971</v>
      </c>
      <c r="K12" s="387" t="s">
        <v>99</v>
      </c>
      <c r="L12" s="208">
        <v>6</v>
      </c>
      <c r="M12" s="208">
        <v>2022</v>
      </c>
    </row>
    <row r="13" spans="4:13" ht="16.5" thickBot="1" x14ac:dyDescent="0.3">
      <c r="D13" s="207">
        <v>10</v>
      </c>
      <c r="E13" s="208">
        <v>1966</v>
      </c>
      <c r="F13" s="387" t="s">
        <v>100</v>
      </c>
      <c r="G13" s="208">
        <v>5</v>
      </c>
      <c r="H13" s="208">
        <v>2022</v>
      </c>
      <c r="I13" s="208">
        <v>10</v>
      </c>
      <c r="J13" s="208">
        <v>1971</v>
      </c>
      <c r="K13" s="388"/>
      <c r="L13" s="208">
        <v>7</v>
      </c>
      <c r="M13" s="208">
        <v>2022</v>
      </c>
    </row>
    <row r="14" spans="4:13" ht="16.5" thickBot="1" x14ac:dyDescent="0.3">
      <c r="D14" s="207">
        <v>11</v>
      </c>
      <c r="E14" s="208">
        <v>1966</v>
      </c>
      <c r="F14" s="388"/>
      <c r="G14" s="208">
        <v>6</v>
      </c>
      <c r="H14" s="208">
        <v>2022</v>
      </c>
      <c r="I14" s="208">
        <v>11</v>
      </c>
      <c r="J14" s="208">
        <v>1971</v>
      </c>
      <c r="K14" s="388"/>
      <c r="L14" s="208">
        <v>8</v>
      </c>
      <c r="M14" s="208">
        <v>2022</v>
      </c>
    </row>
    <row r="15" spans="4:13" ht="16.5" thickBot="1" x14ac:dyDescent="0.3">
      <c r="D15" s="207">
        <v>12</v>
      </c>
      <c r="E15" s="208">
        <v>1966</v>
      </c>
      <c r="F15" s="388"/>
      <c r="G15" s="208">
        <v>7</v>
      </c>
      <c r="H15" s="208">
        <v>2022</v>
      </c>
      <c r="I15" s="208">
        <v>12</v>
      </c>
      <c r="J15" s="208">
        <v>1971</v>
      </c>
      <c r="K15" s="388"/>
      <c r="L15" s="208">
        <v>9</v>
      </c>
      <c r="M15" s="208">
        <v>2022</v>
      </c>
    </row>
    <row r="16" spans="4:13" ht="16.5" thickBot="1" x14ac:dyDescent="0.3">
      <c r="D16" s="207">
        <v>1</v>
      </c>
      <c r="E16" s="208">
        <v>1967</v>
      </c>
      <c r="F16" s="388"/>
      <c r="G16" s="208">
        <v>8</v>
      </c>
      <c r="H16" s="208">
        <v>2022</v>
      </c>
      <c r="I16" s="208">
        <v>1</v>
      </c>
      <c r="J16" s="208">
        <v>1972</v>
      </c>
      <c r="K16" s="388"/>
      <c r="L16" s="208">
        <v>10</v>
      </c>
      <c r="M16" s="208">
        <v>2022</v>
      </c>
    </row>
    <row r="17" spans="4:13" ht="16.5" thickBot="1" x14ac:dyDescent="0.3">
      <c r="D17" s="207">
        <v>2</v>
      </c>
      <c r="E17" s="208">
        <v>1967</v>
      </c>
      <c r="F17" s="388"/>
      <c r="G17" s="208">
        <v>9</v>
      </c>
      <c r="H17" s="208">
        <v>2022</v>
      </c>
      <c r="I17" s="208">
        <v>2</v>
      </c>
      <c r="J17" s="208">
        <v>1972</v>
      </c>
      <c r="K17" s="388"/>
      <c r="L17" s="208">
        <v>11</v>
      </c>
      <c r="M17" s="208">
        <v>2022</v>
      </c>
    </row>
    <row r="18" spans="4:13" ht="16.5" thickBot="1" x14ac:dyDescent="0.3">
      <c r="D18" s="207">
        <v>3</v>
      </c>
      <c r="E18" s="208">
        <v>1967</v>
      </c>
      <c r="F18" s="388"/>
      <c r="G18" s="208">
        <v>10</v>
      </c>
      <c r="H18" s="208">
        <v>2022</v>
      </c>
      <c r="I18" s="208">
        <v>3</v>
      </c>
      <c r="J18" s="208">
        <v>1972</v>
      </c>
      <c r="K18" s="388"/>
      <c r="L18" s="208">
        <v>12</v>
      </c>
      <c r="M18" s="208">
        <v>2022</v>
      </c>
    </row>
    <row r="19" spans="4:13" ht="16.5" thickBot="1" x14ac:dyDescent="0.3">
      <c r="D19" s="207">
        <v>4</v>
      </c>
      <c r="E19" s="208">
        <v>1967</v>
      </c>
      <c r="F19" s="388"/>
      <c r="G19" s="208">
        <v>11</v>
      </c>
      <c r="H19" s="208">
        <v>2022</v>
      </c>
      <c r="I19" s="208">
        <v>4</v>
      </c>
      <c r="J19" s="208">
        <v>1972</v>
      </c>
      <c r="K19" s="389"/>
      <c r="L19" s="206">
        <v>1</v>
      </c>
      <c r="M19" s="208">
        <v>2023</v>
      </c>
    </row>
    <row r="20" spans="4:13" ht="16.5" thickBot="1" x14ac:dyDescent="0.3">
      <c r="D20" s="207">
        <v>5</v>
      </c>
      <c r="E20" s="208">
        <v>1967</v>
      </c>
      <c r="F20" s="388"/>
      <c r="G20" s="208">
        <v>12</v>
      </c>
      <c r="H20" s="208">
        <v>2022</v>
      </c>
      <c r="I20" s="208">
        <v>5</v>
      </c>
      <c r="J20" s="208">
        <v>1972</v>
      </c>
      <c r="K20" s="387" t="s">
        <v>101</v>
      </c>
      <c r="L20" s="208">
        <v>6</v>
      </c>
      <c r="M20" s="208">
        <v>2023</v>
      </c>
    </row>
    <row r="21" spans="4:13" ht="16.5" thickBot="1" x14ac:dyDescent="0.3">
      <c r="D21" s="207">
        <v>6</v>
      </c>
      <c r="E21" s="208">
        <v>1967</v>
      </c>
      <c r="F21" s="389"/>
      <c r="G21" s="206">
        <v>1</v>
      </c>
      <c r="H21" s="208">
        <v>2023</v>
      </c>
      <c r="I21" s="208">
        <v>6</v>
      </c>
      <c r="J21" s="208">
        <v>1972</v>
      </c>
      <c r="K21" s="388"/>
      <c r="L21" s="208">
        <v>7</v>
      </c>
      <c r="M21" s="208">
        <v>2023</v>
      </c>
    </row>
    <row r="22" spans="4:13" ht="16.5" thickBot="1" x14ac:dyDescent="0.3">
      <c r="D22" s="207">
        <v>7</v>
      </c>
      <c r="E22" s="208">
        <v>1967</v>
      </c>
      <c r="F22" s="387" t="s">
        <v>102</v>
      </c>
      <c r="G22" s="208">
        <v>5</v>
      </c>
      <c r="H22" s="208">
        <v>2023</v>
      </c>
      <c r="I22" s="208">
        <v>7</v>
      </c>
      <c r="J22" s="208">
        <v>1972</v>
      </c>
      <c r="K22" s="388"/>
      <c r="L22" s="208">
        <v>8</v>
      </c>
      <c r="M22" s="208">
        <v>2023</v>
      </c>
    </row>
    <row r="23" spans="4:13" ht="16.5" thickBot="1" x14ac:dyDescent="0.3">
      <c r="D23" s="207">
        <v>8</v>
      </c>
      <c r="E23" s="208">
        <v>1967</v>
      </c>
      <c r="F23" s="388"/>
      <c r="G23" s="208">
        <v>6</v>
      </c>
      <c r="H23" s="208">
        <v>2023</v>
      </c>
      <c r="I23" s="208">
        <v>8</v>
      </c>
      <c r="J23" s="208">
        <v>1972</v>
      </c>
      <c r="K23" s="388"/>
      <c r="L23" s="208">
        <v>9</v>
      </c>
      <c r="M23" s="208">
        <v>2023</v>
      </c>
    </row>
    <row r="24" spans="4:13" ht="16.5" thickBot="1" x14ac:dyDescent="0.3">
      <c r="D24" s="207">
        <v>9</v>
      </c>
      <c r="E24" s="208">
        <v>1967</v>
      </c>
      <c r="F24" s="388"/>
      <c r="G24" s="208">
        <v>7</v>
      </c>
      <c r="H24" s="208">
        <v>2023</v>
      </c>
      <c r="I24" s="208">
        <v>9</v>
      </c>
      <c r="J24" s="208">
        <v>1972</v>
      </c>
      <c r="K24" s="388"/>
      <c r="L24" s="208">
        <v>10</v>
      </c>
      <c r="M24" s="208">
        <v>2023</v>
      </c>
    </row>
    <row r="25" spans="4:13" ht="16.5" thickBot="1" x14ac:dyDescent="0.3">
      <c r="D25" s="207">
        <v>10</v>
      </c>
      <c r="E25" s="208">
        <v>1967</v>
      </c>
      <c r="F25" s="388"/>
      <c r="G25" s="208">
        <v>8</v>
      </c>
      <c r="H25" s="208">
        <v>2023</v>
      </c>
      <c r="I25" s="208">
        <v>10</v>
      </c>
      <c r="J25" s="208">
        <v>1972</v>
      </c>
      <c r="K25" s="388"/>
      <c r="L25" s="208">
        <v>11</v>
      </c>
      <c r="M25" s="208">
        <v>2023</v>
      </c>
    </row>
    <row r="26" spans="4:13" ht="16.5" thickBot="1" x14ac:dyDescent="0.3">
      <c r="D26" s="207">
        <v>11</v>
      </c>
      <c r="E26" s="208">
        <v>1967</v>
      </c>
      <c r="F26" s="388"/>
      <c r="G26" s="208">
        <v>9</v>
      </c>
      <c r="H26" s="208">
        <v>2023</v>
      </c>
      <c r="I26" s="208">
        <v>11</v>
      </c>
      <c r="J26" s="208">
        <v>1972</v>
      </c>
      <c r="K26" s="388"/>
      <c r="L26" s="208">
        <v>12</v>
      </c>
      <c r="M26" s="208">
        <v>2023</v>
      </c>
    </row>
    <row r="27" spans="4:13" ht="16.5" thickBot="1" x14ac:dyDescent="0.3">
      <c r="D27" s="207">
        <v>12</v>
      </c>
      <c r="E27" s="208">
        <v>1967</v>
      </c>
      <c r="F27" s="388"/>
      <c r="G27" s="208">
        <v>10</v>
      </c>
      <c r="H27" s="208">
        <v>2023</v>
      </c>
      <c r="I27" s="208">
        <v>12</v>
      </c>
      <c r="J27" s="208">
        <v>1972</v>
      </c>
      <c r="K27" s="389"/>
      <c r="L27" s="206">
        <v>1</v>
      </c>
      <c r="M27" s="208">
        <v>2024</v>
      </c>
    </row>
    <row r="28" spans="4:13" ht="16.5" thickBot="1" x14ac:dyDescent="0.3">
      <c r="D28" s="207">
        <v>1</v>
      </c>
      <c r="E28" s="208">
        <v>1968</v>
      </c>
      <c r="F28" s="388"/>
      <c r="G28" s="208">
        <v>11</v>
      </c>
      <c r="H28" s="208">
        <v>2023</v>
      </c>
      <c r="I28" s="208">
        <v>1</v>
      </c>
      <c r="J28" s="208">
        <v>1973</v>
      </c>
      <c r="K28" s="387" t="s">
        <v>103</v>
      </c>
      <c r="L28" s="208">
        <v>6</v>
      </c>
      <c r="M28" s="208">
        <v>2024</v>
      </c>
    </row>
    <row r="29" spans="4:13" ht="16.5" thickBot="1" x14ac:dyDescent="0.3">
      <c r="D29" s="207">
        <v>2</v>
      </c>
      <c r="E29" s="208">
        <v>1968</v>
      </c>
      <c r="F29" s="388"/>
      <c r="G29" s="208">
        <v>12</v>
      </c>
      <c r="H29" s="208">
        <v>2023</v>
      </c>
      <c r="I29" s="208">
        <v>2</v>
      </c>
      <c r="J29" s="208">
        <v>1973</v>
      </c>
      <c r="K29" s="388"/>
      <c r="L29" s="208">
        <v>7</v>
      </c>
      <c r="M29" s="208">
        <v>2024</v>
      </c>
    </row>
    <row r="30" spans="4:13" ht="16.5" thickBot="1" x14ac:dyDescent="0.3">
      <c r="D30" s="207">
        <v>3</v>
      </c>
      <c r="E30" s="208">
        <v>1968</v>
      </c>
      <c r="F30" s="389"/>
      <c r="G30" s="206">
        <v>1</v>
      </c>
      <c r="H30" s="208">
        <v>2024</v>
      </c>
      <c r="I30" s="208">
        <v>3</v>
      </c>
      <c r="J30" s="208">
        <v>1973</v>
      </c>
      <c r="K30" s="388"/>
      <c r="L30" s="208">
        <v>8</v>
      </c>
      <c r="M30" s="208">
        <v>2024</v>
      </c>
    </row>
    <row r="31" spans="4:13" ht="16.5" thickBot="1" x14ac:dyDescent="0.3">
      <c r="D31" s="207">
        <v>4</v>
      </c>
      <c r="E31" s="208">
        <v>1968</v>
      </c>
      <c r="F31" s="387" t="s">
        <v>70</v>
      </c>
      <c r="G31" s="208">
        <v>5</v>
      </c>
      <c r="H31" s="208">
        <v>2024</v>
      </c>
      <c r="I31" s="208">
        <v>4</v>
      </c>
      <c r="J31" s="208">
        <v>1973</v>
      </c>
      <c r="K31" s="388"/>
      <c r="L31" s="208">
        <v>9</v>
      </c>
      <c r="M31" s="208">
        <v>2024</v>
      </c>
    </row>
    <row r="32" spans="4:13" ht="16.5" thickBot="1" x14ac:dyDescent="0.3">
      <c r="D32" s="207">
        <v>5</v>
      </c>
      <c r="E32" s="208">
        <v>1968</v>
      </c>
      <c r="F32" s="388"/>
      <c r="G32" s="208">
        <v>6</v>
      </c>
      <c r="H32" s="208">
        <v>2024</v>
      </c>
      <c r="I32" s="208">
        <v>5</v>
      </c>
      <c r="J32" s="208">
        <v>1973</v>
      </c>
      <c r="K32" s="388"/>
      <c r="L32" s="208">
        <v>10</v>
      </c>
      <c r="M32" s="208">
        <v>2024</v>
      </c>
    </row>
    <row r="33" spans="4:13" ht="16.5" thickBot="1" x14ac:dyDescent="0.3">
      <c r="D33" s="207">
        <v>6</v>
      </c>
      <c r="E33" s="208">
        <v>1968</v>
      </c>
      <c r="F33" s="388"/>
      <c r="G33" s="208">
        <v>7</v>
      </c>
      <c r="H33" s="208">
        <v>2024</v>
      </c>
      <c r="I33" s="208">
        <v>6</v>
      </c>
      <c r="J33" s="208">
        <v>1973</v>
      </c>
      <c r="K33" s="388"/>
      <c r="L33" s="208">
        <v>11</v>
      </c>
      <c r="M33" s="208">
        <v>2024</v>
      </c>
    </row>
    <row r="34" spans="4:13" ht="16.5" thickBot="1" x14ac:dyDescent="0.3">
      <c r="D34" s="207">
        <v>7</v>
      </c>
      <c r="E34" s="208">
        <v>1968</v>
      </c>
      <c r="F34" s="388"/>
      <c r="G34" s="208">
        <v>8</v>
      </c>
      <c r="H34" s="208">
        <v>2024</v>
      </c>
      <c r="I34" s="208">
        <v>7</v>
      </c>
      <c r="J34" s="208">
        <v>1973</v>
      </c>
      <c r="K34" s="388"/>
      <c r="L34" s="208">
        <v>12</v>
      </c>
      <c r="M34" s="208">
        <v>2024</v>
      </c>
    </row>
    <row r="35" spans="4:13" ht="16.5" thickBot="1" x14ac:dyDescent="0.3">
      <c r="D35" s="207">
        <v>8</v>
      </c>
      <c r="E35" s="208">
        <v>1968</v>
      </c>
      <c r="F35" s="388"/>
      <c r="G35" s="208">
        <v>9</v>
      </c>
      <c r="H35" s="208">
        <v>2024</v>
      </c>
      <c r="I35" s="208">
        <v>8</v>
      </c>
      <c r="J35" s="208">
        <v>1973</v>
      </c>
      <c r="K35" s="389"/>
      <c r="L35" s="206">
        <v>1</v>
      </c>
      <c r="M35" s="208">
        <v>2025</v>
      </c>
    </row>
    <row r="36" spans="4:13" ht="16.5" thickBot="1" x14ac:dyDescent="0.3">
      <c r="D36" s="207">
        <v>9</v>
      </c>
      <c r="E36" s="208">
        <v>1968</v>
      </c>
      <c r="F36" s="388"/>
      <c r="G36" s="208">
        <v>10</v>
      </c>
      <c r="H36" s="208">
        <v>2024</v>
      </c>
      <c r="I36" s="208">
        <v>9</v>
      </c>
      <c r="J36" s="208">
        <v>1973</v>
      </c>
      <c r="K36" s="387" t="s">
        <v>104</v>
      </c>
      <c r="L36" s="208">
        <v>6</v>
      </c>
      <c r="M36" s="208">
        <v>2025</v>
      </c>
    </row>
    <row r="37" spans="4:13" ht="16.5" thickBot="1" x14ac:dyDescent="0.3">
      <c r="D37" s="207">
        <v>10</v>
      </c>
      <c r="E37" s="208">
        <v>1968</v>
      </c>
      <c r="F37" s="388"/>
      <c r="G37" s="208">
        <v>11</v>
      </c>
      <c r="H37" s="208">
        <v>2024</v>
      </c>
      <c r="I37" s="208">
        <v>10</v>
      </c>
      <c r="J37" s="208">
        <v>1973</v>
      </c>
      <c r="K37" s="388"/>
      <c r="L37" s="208">
        <v>7</v>
      </c>
      <c r="M37" s="208">
        <v>2025</v>
      </c>
    </row>
    <row r="38" spans="4:13" ht="16.5" thickBot="1" x14ac:dyDescent="0.3">
      <c r="D38" s="207">
        <v>11</v>
      </c>
      <c r="E38" s="208">
        <v>1968</v>
      </c>
      <c r="F38" s="388"/>
      <c r="G38" s="208">
        <v>12</v>
      </c>
      <c r="H38" s="208">
        <v>2024</v>
      </c>
      <c r="I38" s="208">
        <v>11</v>
      </c>
      <c r="J38" s="208">
        <v>1973</v>
      </c>
      <c r="K38" s="388"/>
      <c r="L38" s="208">
        <v>8</v>
      </c>
      <c r="M38" s="208">
        <v>2025</v>
      </c>
    </row>
    <row r="39" spans="4:13" ht="16.5" thickBot="1" x14ac:dyDescent="0.3">
      <c r="D39" s="207">
        <v>12</v>
      </c>
      <c r="E39" s="208">
        <v>1968</v>
      </c>
      <c r="F39" s="389"/>
      <c r="G39" s="208">
        <v>1</v>
      </c>
      <c r="H39" s="208">
        <v>2025</v>
      </c>
      <c r="I39" s="208">
        <v>12</v>
      </c>
      <c r="J39" s="208">
        <v>1973</v>
      </c>
      <c r="K39" s="388"/>
      <c r="L39" s="208">
        <v>9</v>
      </c>
      <c r="M39" s="208">
        <v>2025</v>
      </c>
    </row>
    <row r="40" spans="4:13" ht="16.5" thickBot="1" x14ac:dyDescent="0.3">
      <c r="D40" s="207">
        <v>1</v>
      </c>
      <c r="E40" s="208">
        <v>1969</v>
      </c>
      <c r="F40" s="387" t="s">
        <v>105</v>
      </c>
      <c r="G40" s="208">
        <v>5</v>
      </c>
      <c r="H40" s="208">
        <v>2025</v>
      </c>
      <c r="I40" s="208">
        <v>1</v>
      </c>
      <c r="J40" s="208">
        <v>1974</v>
      </c>
      <c r="K40" s="388"/>
      <c r="L40" s="208">
        <v>10</v>
      </c>
      <c r="M40" s="208">
        <v>2025</v>
      </c>
    </row>
    <row r="41" spans="4:13" ht="16.5" thickBot="1" x14ac:dyDescent="0.3">
      <c r="D41" s="207">
        <v>2</v>
      </c>
      <c r="E41" s="208">
        <v>1969</v>
      </c>
      <c r="F41" s="388"/>
      <c r="G41" s="208">
        <v>6</v>
      </c>
      <c r="H41" s="208">
        <v>2025</v>
      </c>
      <c r="I41" s="208">
        <v>2</v>
      </c>
      <c r="J41" s="208">
        <v>1974</v>
      </c>
      <c r="K41" s="388"/>
      <c r="L41" s="208">
        <v>11</v>
      </c>
      <c r="M41" s="208">
        <v>2025</v>
      </c>
    </row>
    <row r="42" spans="4:13" ht="16.5" thickBot="1" x14ac:dyDescent="0.3">
      <c r="D42" s="207">
        <v>3</v>
      </c>
      <c r="E42" s="208">
        <v>1969</v>
      </c>
      <c r="F42" s="388"/>
      <c r="G42" s="208">
        <v>7</v>
      </c>
      <c r="H42" s="208">
        <v>2025</v>
      </c>
      <c r="I42" s="208">
        <v>3</v>
      </c>
      <c r="J42" s="208">
        <v>1974</v>
      </c>
      <c r="K42" s="388"/>
      <c r="L42" s="208">
        <v>12</v>
      </c>
      <c r="M42" s="208">
        <v>2025</v>
      </c>
    </row>
    <row r="43" spans="4:13" ht="16.5" thickBot="1" x14ac:dyDescent="0.3">
      <c r="D43" s="207">
        <v>4</v>
      </c>
      <c r="E43" s="208">
        <v>1969</v>
      </c>
      <c r="F43" s="388"/>
      <c r="G43" s="208">
        <v>8</v>
      </c>
      <c r="H43" s="208">
        <v>2025</v>
      </c>
      <c r="I43" s="208">
        <v>4</v>
      </c>
      <c r="J43" s="208">
        <v>1974</v>
      </c>
      <c r="K43" s="389"/>
      <c r="L43" s="206">
        <v>1</v>
      </c>
      <c r="M43" s="208">
        <v>2026</v>
      </c>
    </row>
    <row r="44" spans="4:13" ht="16.5" thickBot="1" x14ac:dyDescent="0.3">
      <c r="D44" s="207">
        <v>5</v>
      </c>
      <c r="E44" s="208">
        <v>1969</v>
      </c>
      <c r="F44" s="388"/>
      <c r="G44" s="208">
        <v>9</v>
      </c>
      <c r="H44" s="208">
        <v>2025</v>
      </c>
      <c r="I44" s="208">
        <v>5</v>
      </c>
      <c r="J44" s="208">
        <v>1974</v>
      </c>
      <c r="K44" s="387" t="s">
        <v>106</v>
      </c>
      <c r="L44" s="208">
        <v>6</v>
      </c>
      <c r="M44" s="208">
        <v>2026</v>
      </c>
    </row>
    <row r="45" spans="4:13" ht="16.5" thickBot="1" x14ac:dyDescent="0.3">
      <c r="D45" s="207">
        <v>6</v>
      </c>
      <c r="E45" s="208">
        <v>1969</v>
      </c>
      <c r="F45" s="388"/>
      <c r="G45" s="208">
        <v>10</v>
      </c>
      <c r="H45" s="208">
        <v>2025</v>
      </c>
      <c r="I45" s="208">
        <v>6</v>
      </c>
      <c r="J45" s="208">
        <v>1974</v>
      </c>
      <c r="K45" s="388"/>
      <c r="L45" s="208">
        <v>7</v>
      </c>
      <c r="M45" s="208">
        <v>2026</v>
      </c>
    </row>
    <row r="46" spans="4:13" ht="16.5" thickBot="1" x14ac:dyDescent="0.3">
      <c r="D46" s="207">
        <v>7</v>
      </c>
      <c r="E46" s="208">
        <v>1969</v>
      </c>
      <c r="F46" s="388"/>
      <c r="G46" s="208">
        <v>11</v>
      </c>
      <c r="H46" s="208">
        <v>2025</v>
      </c>
      <c r="I46" s="208">
        <v>7</v>
      </c>
      <c r="J46" s="208">
        <v>1974</v>
      </c>
      <c r="K46" s="388"/>
      <c r="L46" s="208">
        <v>8</v>
      </c>
      <c r="M46" s="208">
        <v>2026</v>
      </c>
    </row>
    <row r="47" spans="4:13" ht="16.5" thickBot="1" x14ac:dyDescent="0.3">
      <c r="D47" s="207">
        <v>8</v>
      </c>
      <c r="E47" s="208">
        <v>1969</v>
      </c>
      <c r="F47" s="388"/>
      <c r="G47" s="208">
        <v>12</v>
      </c>
      <c r="H47" s="208">
        <v>2025</v>
      </c>
      <c r="I47" s="208">
        <v>8</v>
      </c>
      <c r="J47" s="208">
        <v>1974</v>
      </c>
      <c r="K47" s="388"/>
      <c r="L47" s="208">
        <v>9</v>
      </c>
      <c r="M47" s="208">
        <v>2026</v>
      </c>
    </row>
    <row r="48" spans="4:13" ht="16.5" thickBot="1" x14ac:dyDescent="0.3">
      <c r="D48" s="207">
        <v>9</v>
      </c>
      <c r="E48" s="208">
        <v>1969</v>
      </c>
      <c r="F48" s="389"/>
      <c r="G48" s="206">
        <v>1</v>
      </c>
      <c r="H48" s="208">
        <v>2026</v>
      </c>
      <c r="I48" s="208">
        <v>9</v>
      </c>
      <c r="J48" s="208">
        <v>1974</v>
      </c>
      <c r="K48" s="388"/>
      <c r="L48" s="208">
        <v>10</v>
      </c>
      <c r="M48" s="208">
        <v>2026</v>
      </c>
    </row>
    <row r="49" spans="4:13" ht="16.5" thickBot="1" x14ac:dyDescent="0.3">
      <c r="D49" s="207">
        <v>10</v>
      </c>
      <c r="E49" s="208">
        <v>1969</v>
      </c>
      <c r="F49" s="387" t="s">
        <v>107</v>
      </c>
      <c r="G49" s="208">
        <v>5</v>
      </c>
      <c r="H49" s="208">
        <v>2026</v>
      </c>
      <c r="I49" s="208">
        <v>10</v>
      </c>
      <c r="J49" s="208">
        <v>1974</v>
      </c>
      <c r="K49" s="388"/>
      <c r="L49" s="208">
        <v>11</v>
      </c>
      <c r="M49" s="208">
        <v>2026</v>
      </c>
    </row>
    <row r="50" spans="4:13" ht="16.5" thickBot="1" x14ac:dyDescent="0.3">
      <c r="D50" s="207">
        <v>11</v>
      </c>
      <c r="E50" s="208">
        <v>1969</v>
      </c>
      <c r="F50" s="388"/>
      <c r="G50" s="208">
        <v>6</v>
      </c>
      <c r="H50" s="208">
        <v>2026</v>
      </c>
      <c r="I50" s="208">
        <v>11</v>
      </c>
      <c r="J50" s="208">
        <v>1974</v>
      </c>
      <c r="K50" s="388"/>
      <c r="L50" s="208">
        <v>12</v>
      </c>
      <c r="M50" s="208">
        <v>2026</v>
      </c>
    </row>
    <row r="51" spans="4:13" ht="16.5" thickBot="1" x14ac:dyDescent="0.3">
      <c r="D51" s="207">
        <v>12</v>
      </c>
      <c r="E51" s="208">
        <v>1969</v>
      </c>
      <c r="F51" s="388"/>
      <c r="G51" s="208">
        <v>7</v>
      </c>
      <c r="H51" s="208">
        <v>2026</v>
      </c>
      <c r="I51" s="208">
        <v>12</v>
      </c>
      <c r="J51" s="208">
        <v>1974</v>
      </c>
      <c r="K51" s="389"/>
      <c r="L51" s="206">
        <v>1</v>
      </c>
      <c r="M51" s="208">
        <v>2027</v>
      </c>
    </row>
    <row r="52" spans="4:13" ht="16.5" thickBot="1" x14ac:dyDescent="0.3">
      <c r="D52" s="207">
        <v>1</v>
      </c>
      <c r="E52" s="208">
        <v>1970</v>
      </c>
      <c r="F52" s="388"/>
      <c r="G52" s="208">
        <v>8</v>
      </c>
      <c r="H52" s="208">
        <v>2026</v>
      </c>
      <c r="I52" s="208">
        <v>1</v>
      </c>
      <c r="J52" s="208">
        <v>1975</v>
      </c>
      <c r="K52" s="387" t="s">
        <v>108</v>
      </c>
      <c r="L52" s="208">
        <v>6</v>
      </c>
      <c r="M52" s="208">
        <v>2027</v>
      </c>
    </row>
    <row r="53" spans="4:13" ht="16.5" thickBot="1" x14ac:dyDescent="0.3">
      <c r="D53" s="207">
        <v>2</v>
      </c>
      <c r="E53" s="208">
        <v>1970</v>
      </c>
      <c r="F53" s="388"/>
      <c r="G53" s="208">
        <v>9</v>
      </c>
      <c r="H53" s="208">
        <v>2026</v>
      </c>
      <c r="I53" s="208">
        <v>2</v>
      </c>
      <c r="J53" s="208">
        <v>1975</v>
      </c>
      <c r="K53" s="388"/>
      <c r="L53" s="208">
        <v>7</v>
      </c>
      <c r="M53" s="208">
        <v>2027</v>
      </c>
    </row>
    <row r="54" spans="4:13" ht="16.5" thickBot="1" x14ac:dyDescent="0.3">
      <c r="D54" s="207">
        <v>3</v>
      </c>
      <c r="E54" s="208">
        <v>1970</v>
      </c>
      <c r="F54" s="388"/>
      <c r="G54" s="208">
        <v>10</v>
      </c>
      <c r="H54" s="208">
        <v>2026</v>
      </c>
      <c r="I54" s="208">
        <v>3</v>
      </c>
      <c r="J54" s="208">
        <v>1975</v>
      </c>
      <c r="K54" s="388"/>
      <c r="L54" s="208">
        <v>8</v>
      </c>
      <c r="M54" s="208">
        <v>2027</v>
      </c>
    </row>
    <row r="55" spans="4:13" ht="16.5" thickBot="1" x14ac:dyDescent="0.3">
      <c r="D55" s="207">
        <v>4</v>
      </c>
      <c r="E55" s="208">
        <v>1970</v>
      </c>
      <c r="F55" s="388"/>
      <c r="G55" s="208">
        <v>11</v>
      </c>
      <c r="H55" s="208">
        <v>2026</v>
      </c>
      <c r="I55" s="208">
        <v>4</v>
      </c>
      <c r="J55" s="208">
        <v>1975</v>
      </c>
      <c r="K55" s="388"/>
      <c r="L55" s="208">
        <v>9</v>
      </c>
      <c r="M55" s="208">
        <v>2027</v>
      </c>
    </row>
    <row r="56" spans="4:13" ht="16.5" thickBot="1" x14ac:dyDescent="0.3">
      <c r="D56" s="207">
        <v>5</v>
      </c>
      <c r="E56" s="208">
        <v>1970</v>
      </c>
      <c r="F56" s="388"/>
      <c r="G56" s="208">
        <v>12</v>
      </c>
      <c r="H56" s="208">
        <v>2026</v>
      </c>
      <c r="I56" s="208">
        <v>5</v>
      </c>
      <c r="J56" s="208">
        <v>1975</v>
      </c>
      <c r="K56" s="388"/>
      <c r="L56" s="208">
        <v>10</v>
      </c>
      <c r="M56" s="208">
        <v>2027</v>
      </c>
    </row>
    <row r="57" spans="4:13" ht="16.5" thickBot="1" x14ac:dyDescent="0.3">
      <c r="D57" s="207">
        <v>6</v>
      </c>
      <c r="E57" s="208">
        <v>1970</v>
      </c>
      <c r="F57" s="389"/>
      <c r="G57" s="206">
        <v>1</v>
      </c>
      <c r="H57" s="208">
        <v>2027</v>
      </c>
      <c r="I57" s="208">
        <v>6</v>
      </c>
      <c r="J57" s="208">
        <v>1975</v>
      </c>
      <c r="K57" s="388"/>
      <c r="L57" s="208">
        <v>11</v>
      </c>
      <c r="M57" s="208">
        <v>2027</v>
      </c>
    </row>
    <row r="58" spans="4:13" ht="16.5" thickBot="1" x14ac:dyDescent="0.3">
      <c r="D58" s="207">
        <v>7</v>
      </c>
      <c r="E58" s="208">
        <v>1970</v>
      </c>
      <c r="F58" s="387" t="s">
        <v>109</v>
      </c>
      <c r="G58" s="208">
        <v>5</v>
      </c>
      <c r="H58" s="208">
        <v>2027</v>
      </c>
      <c r="I58" s="208">
        <v>7</v>
      </c>
      <c r="J58" s="208">
        <v>1975</v>
      </c>
      <c r="K58" s="388"/>
      <c r="L58" s="208">
        <v>12</v>
      </c>
      <c r="M58" s="208">
        <v>2027</v>
      </c>
    </row>
    <row r="59" spans="4:13" ht="16.5" thickBot="1" x14ac:dyDescent="0.3">
      <c r="D59" s="207">
        <v>8</v>
      </c>
      <c r="E59" s="208">
        <v>1970</v>
      </c>
      <c r="F59" s="388"/>
      <c r="G59" s="208">
        <v>6</v>
      </c>
      <c r="H59" s="208">
        <v>2027</v>
      </c>
      <c r="I59" s="208">
        <v>8</v>
      </c>
      <c r="J59" s="208">
        <v>1975</v>
      </c>
      <c r="K59" s="389"/>
      <c r="L59" s="206">
        <v>1</v>
      </c>
      <c r="M59" s="208">
        <v>2028</v>
      </c>
    </row>
    <row r="60" spans="4:13" ht="16.5" thickBot="1" x14ac:dyDescent="0.3">
      <c r="D60" s="207">
        <v>9</v>
      </c>
      <c r="E60" s="208">
        <v>1970</v>
      </c>
      <c r="F60" s="388"/>
      <c r="G60" s="208">
        <v>7</v>
      </c>
      <c r="H60" s="208">
        <v>2027</v>
      </c>
      <c r="I60" s="208">
        <v>9</v>
      </c>
      <c r="J60" s="208">
        <v>1975</v>
      </c>
      <c r="K60" s="387" t="s">
        <v>110</v>
      </c>
      <c r="L60" s="208">
        <v>6</v>
      </c>
      <c r="M60" s="208">
        <v>2028</v>
      </c>
    </row>
    <row r="61" spans="4:13" ht="16.5" thickBot="1" x14ac:dyDescent="0.3">
      <c r="D61" s="207">
        <v>10</v>
      </c>
      <c r="E61" s="208">
        <v>1970</v>
      </c>
      <c r="F61" s="388"/>
      <c r="G61" s="208">
        <v>8</v>
      </c>
      <c r="H61" s="208">
        <v>2027</v>
      </c>
      <c r="I61" s="208">
        <v>10</v>
      </c>
      <c r="J61" s="208">
        <v>1975</v>
      </c>
      <c r="K61" s="388"/>
      <c r="L61" s="208">
        <v>7</v>
      </c>
      <c r="M61" s="208">
        <v>2028</v>
      </c>
    </row>
    <row r="62" spans="4:13" ht="16.5" thickBot="1" x14ac:dyDescent="0.3">
      <c r="D62" s="207">
        <v>11</v>
      </c>
      <c r="E62" s="208">
        <v>1970</v>
      </c>
      <c r="F62" s="388"/>
      <c r="G62" s="208">
        <v>9</v>
      </c>
      <c r="H62" s="208">
        <v>2027</v>
      </c>
      <c r="I62" s="208">
        <v>11</v>
      </c>
      <c r="J62" s="208">
        <v>1975</v>
      </c>
      <c r="K62" s="388"/>
      <c r="L62" s="208">
        <v>8</v>
      </c>
      <c r="M62" s="208">
        <v>2028</v>
      </c>
    </row>
    <row r="63" spans="4:13" ht="16.5" thickBot="1" x14ac:dyDescent="0.3">
      <c r="D63" s="207">
        <v>12</v>
      </c>
      <c r="E63" s="208">
        <v>1970</v>
      </c>
      <c r="F63" s="388"/>
      <c r="G63" s="208">
        <v>10</v>
      </c>
      <c r="H63" s="208">
        <v>2027</v>
      </c>
      <c r="I63" s="208">
        <v>12</v>
      </c>
      <c r="J63" s="208">
        <v>1975</v>
      </c>
      <c r="K63" s="388"/>
      <c r="L63" s="208">
        <v>9</v>
      </c>
      <c r="M63" s="208">
        <v>2028</v>
      </c>
    </row>
    <row r="64" spans="4:13" ht="16.5" thickBot="1" x14ac:dyDescent="0.3">
      <c r="D64" s="207">
        <v>1</v>
      </c>
      <c r="E64" s="208">
        <v>1971</v>
      </c>
      <c r="F64" s="388"/>
      <c r="G64" s="208">
        <v>11</v>
      </c>
      <c r="H64" s="208">
        <v>2027</v>
      </c>
      <c r="I64" s="208">
        <v>1</v>
      </c>
      <c r="J64" s="208">
        <v>1976</v>
      </c>
      <c r="K64" s="388"/>
      <c r="L64" s="208">
        <v>10</v>
      </c>
      <c r="M64" s="208">
        <v>2028</v>
      </c>
    </row>
    <row r="65" spans="4:13" ht="16.5" thickBot="1" x14ac:dyDescent="0.3">
      <c r="D65" s="207">
        <v>2</v>
      </c>
      <c r="E65" s="208">
        <v>1971</v>
      </c>
      <c r="F65" s="388"/>
      <c r="G65" s="208">
        <v>12</v>
      </c>
      <c r="H65" s="208">
        <v>2027</v>
      </c>
      <c r="I65" s="208">
        <v>2</v>
      </c>
      <c r="J65" s="208">
        <v>1976</v>
      </c>
      <c r="K65" s="388"/>
      <c r="L65" s="208">
        <v>11</v>
      </c>
      <c r="M65" s="208">
        <v>2028</v>
      </c>
    </row>
    <row r="66" spans="4:13" ht="16.5" thickBot="1" x14ac:dyDescent="0.3">
      <c r="D66" s="207">
        <v>3</v>
      </c>
      <c r="E66" s="208">
        <v>1971</v>
      </c>
      <c r="F66" s="389"/>
      <c r="G66" s="208">
        <v>1</v>
      </c>
      <c r="H66" s="208">
        <v>2028</v>
      </c>
      <c r="I66" s="208">
        <v>3</v>
      </c>
      <c r="J66" s="208">
        <v>1976</v>
      </c>
      <c r="K66" s="388"/>
      <c r="L66" s="208">
        <v>12</v>
      </c>
      <c r="M66" s="208">
        <v>2028</v>
      </c>
    </row>
    <row r="67" spans="4:13" ht="36" customHeight="1" thickBot="1" x14ac:dyDescent="0.3">
      <c r="D67" s="390" t="s">
        <v>111</v>
      </c>
      <c r="E67" s="391"/>
      <c r="F67" s="208" t="s">
        <v>76</v>
      </c>
      <c r="G67" s="390" t="s">
        <v>112</v>
      </c>
      <c r="H67" s="391"/>
      <c r="I67" s="208">
        <v>4</v>
      </c>
      <c r="J67" s="208">
        <v>1976</v>
      </c>
      <c r="K67" s="389"/>
      <c r="L67" s="206">
        <v>1</v>
      </c>
      <c r="M67" s="208">
        <v>2029</v>
      </c>
    </row>
    <row r="68" spans="4:13" ht="16.5" thickBot="1" x14ac:dyDescent="0.3">
      <c r="D68" s="392"/>
      <c r="E68" s="392"/>
      <c r="F68" s="392"/>
      <c r="G68" s="392"/>
      <c r="H68" s="393"/>
      <c r="I68" s="208">
        <v>5</v>
      </c>
      <c r="J68" s="208">
        <v>1976</v>
      </c>
      <c r="K68" s="387" t="s">
        <v>113</v>
      </c>
      <c r="L68" s="208">
        <v>6</v>
      </c>
      <c r="M68" s="208">
        <v>2029</v>
      </c>
    </row>
    <row r="69" spans="4:13" ht="16.5" thickBot="1" x14ac:dyDescent="0.3">
      <c r="D69" s="394"/>
      <c r="E69" s="394"/>
      <c r="F69" s="394"/>
      <c r="G69" s="394"/>
      <c r="H69" s="395"/>
      <c r="I69" s="208">
        <v>6</v>
      </c>
      <c r="J69" s="208">
        <v>1976</v>
      </c>
      <c r="K69" s="388"/>
      <c r="L69" s="208">
        <v>7</v>
      </c>
      <c r="M69" s="208">
        <v>2029</v>
      </c>
    </row>
    <row r="70" spans="4:13" ht="16.5" thickBot="1" x14ac:dyDescent="0.3">
      <c r="D70" s="394"/>
      <c r="E70" s="394"/>
      <c r="F70" s="394"/>
      <c r="G70" s="394"/>
      <c r="H70" s="395"/>
      <c r="I70" s="208">
        <v>7</v>
      </c>
      <c r="J70" s="208">
        <v>1976</v>
      </c>
      <c r="K70" s="388"/>
      <c r="L70" s="208">
        <v>8</v>
      </c>
      <c r="M70" s="208">
        <v>2029</v>
      </c>
    </row>
    <row r="71" spans="4:13" ht="16.5" thickBot="1" x14ac:dyDescent="0.3">
      <c r="D71" s="394"/>
      <c r="E71" s="394"/>
      <c r="F71" s="394"/>
      <c r="G71" s="394"/>
      <c r="H71" s="395"/>
      <c r="I71" s="208">
        <v>8</v>
      </c>
      <c r="J71" s="208">
        <v>1976</v>
      </c>
      <c r="K71" s="388"/>
      <c r="L71" s="208">
        <v>9</v>
      </c>
      <c r="M71" s="208">
        <v>2029</v>
      </c>
    </row>
    <row r="72" spans="4:13" ht="16.5" thickBot="1" x14ac:dyDescent="0.3">
      <c r="D72" s="394"/>
      <c r="E72" s="394"/>
      <c r="F72" s="394"/>
      <c r="G72" s="394"/>
      <c r="H72" s="395"/>
      <c r="I72" s="208">
        <v>9</v>
      </c>
      <c r="J72" s="208">
        <v>1976</v>
      </c>
      <c r="K72" s="388"/>
      <c r="L72" s="208">
        <v>10</v>
      </c>
      <c r="M72" s="208">
        <v>2029</v>
      </c>
    </row>
    <row r="73" spans="4:13" ht="16.5" thickBot="1" x14ac:dyDescent="0.3">
      <c r="D73" s="394"/>
      <c r="E73" s="394"/>
      <c r="F73" s="394"/>
      <c r="G73" s="394"/>
      <c r="H73" s="395"/>
      <c r="I73" s="208">
        <v>10</v>
      </c>
      <c r="J73" s="208">
        <v>1976</v>
      </c>
      <c r="K73" s="388"/>
      <c r="L73" s="208">
        <v>11</v>
      </c>
      <c r="M73" s="208">
        <v>2029</v>
      </c>
    </row>
    <row r="74" spans="4:13" ht="16.5" thickBot="1" x14ac:dyDescent="0.3">
      <c r="D74" s="394"/>
      <c r="E74" s="394"/>
      <c r="F74" s="394"/>
      <c r="G74" s="394"/>
      <c r="H74" s="395"/>
      <c r="I74" s="208">
        <v>11</v>
      </c>
      <c r="J74" s="208">
        <v>1976</v>
      </c>
      <c r="K74" s="388"/>
      <c r="L74" s="208">
        <v>12</v>
      </c>
      <c r="M74" s="208">
        <v>2029</v>
      </c>
    </row>
    <row r="75" spans="4:13" ht="16.5" thickBot="1" x14ac:dyDescent="0.3">
      <c r="D75" s="394"/>
      <c r="E75" s="394"/>
      <c r="F75" s="394"/>
      <c r="G75" s="394"/>
      <c r="H75" s="395"/>
      <c r="I75" s="208">
        <v>12</v>
      </c>
      <c r="J75" s="208">
        <v>1976</v>
      </c>
      <c r="K75" s="389"/>
      <c r="L75" s="206">
        <v>1</v>
      </c>
      <c r="M75" s="208">
        <v>2030</v>
      </c>
    </row>
    <row r="76" spans="4:13" ht="16.5" thickBot="1" x14ac:dyDescent="0.3">
      <c r="D76" s="394"/>
      <c r="E76" s="394"/>
      <c r="F76" s="394"/>
      <c r="G76" s="394"/>
      <c r="H76" s="395"/>
      <c r="I76" s="208">
        <v>1</v>
      </c>
      <c r="J76" s="208">
        <v>1977</v>
      </c>
      <c r="K76" s="387" t="s">
        <v>114</v>
      </c>
      <c r="L76" s="208">
        <v>6</v>
      </c>
      <c r="M76" s="208">
        <v>2030</v>
      </c>
    </row>
    <row r="77" spans="4:13" ht="16.5" thickBot="1" x14ac:dyDescent="0.3">
      <c r="D77" s="394"/>
      <c r="E77" s="394"/>
      <c r="F77" s="394"/>
      <c r="G77" s="394"/>
      <c r="H77" s="395"/>
      <c r="I77" s="208">
        <v>2</v>
      </c>
      <c r="J77" s="208">
        <v>1977</v>
      </c>
      <c r="K77" s="388"/>
      <c r="L77" s="208">
        <v>7</v>
      </c>
      <c r="M77" s="208">
        <v>2030</v>
      </c>
    </row>
    <row r="78" spans="4:13" ht="16.5" thickBot="1" x14ac:dyDescent="0.3">
      <c r="D78" s="394"/>
      <c r="E78" s="394"/>
      <c r="F78" s="394"/>
      <c r="G78" s="394"/>
      <c r="H78" s="395"/>
      <c r="I78" s="208">
        <v>3</v>
      </c>
      <c r="J78" s="208">
        <v>1977</v>
      </c>
      <c r="K78" s="388"/>
      <c r="L78" s="208">
        <v>8</v>
      </c>
      <c r="M78" s="208">
        <v>2030</v>
      </c>
    </row>
    <row r="79" spans="4:13" ht="16.5" thickBot="1" x14ac:dyDescent="0.3">
      <c r="D79" s="394"/>
      <c r="E79" s="394"/>
      <c r="F79" s="394"/>
      <c r="G79" s="394"/>
      <c r="H79" s="395"/>
      <c r="I79" s="208">
        <v>4</v>
      </c>
      <c r="J79" s="208">
        <v>1977</v>
      </c>
      <c r="K79" s="388"/>
      <c r="L79" s="208">
        <v>9</v>
      </c>
      <c r="M79" s="208">
        <v>2030</v>
      </c>
    </row>
    <row r="80" spans="4:13" ht="16.5" thickBot="1" x14ac:dyDescent="0.3">
      <c r="D80" s="394"/>
      <c r="E80" s="394"/>
      <c r="F80" s="394"/>
      <c r="G80" s="394"/>
      <c r="H80" s="395"/>
      <c r="I80" s="208">
        <v>5</v>
      </c>
      <c r="J80" s="208">
        <v>1977</v>
      </c>
      <c r="K80" s="388"/>
      <c r="L80" s="208">
        <v>10</v>
      </c>
      <c r="M80" s="208">
        <v>2030</v>
      </c>
    </row>
    <row r="81" spans="4:13" ht="16.5" thickBot="1" x14ac:dyDescent="0.3">
      <c r="D81" s="394"/>
      <c r="E81" s="394"/>
      <c r="F81" s="394"/>
      <c r="G81" s="394"/>
      <c r="H81" s="395"/>
      <c r="I81" s="208">
        <v>6</v>
      </c>
      <c r="J81" s="208">
        <v>1977</v>
      </c>
      <c r="K81" s="388"/>
      <c r="L81" s="208">
        <v>11</v>
      </c>
      <c r="M81" s="208">
        <v>2030</v>
      </c>
    </row>
    <row r="82" spans="4:13" ht="16.5" thickBot="1" x14ac:dyDescent="0.3">
      <c r="D82" s="394"/>
      <c r="E82" s="394"/>
      <c r="F82" s="394"/>
      <c r="G82" s="394"/>
      <c r="H82" s="395"/>
      <c r="I82" s="208">
        <v>7</v>
      </c>
      <c r="J82" s="208">
        <v>1977</v>
      </c>
      <c r="K82" s="388"/>
      <c r="L82" s="208">
        <v>12</v>
      </c>
      <c r="M82" s="208">
        <v>2030</v>
      </c>
    </row>
    <row r="83" spans="4:13" ht="16.5" thickBot="1" x14ac:dyDescent="0.3">
      <c r="D83" s="394"/>
      <c r="E83" s="394"/>
      <c r="F83" s="394"/>
      <c r="G83" s="394"/>
      <c r="H83" s="395"/>
      <c r="I83" s="208">
        <v>8</v>
      </c>
      <c r="J83" s="208">
        <v>1977</v>
      </c>
      <c r="K83" s="389"/>
      <c r="L83" s="206">
        <v>1</v>
      </c>
      <c r="M83" s="208">
        <v>2031</v>
      </c>
    </row>
    <row r="84" spans="4:13" ht="16.5" thickBot="1" x14ac:dyDescent="0.3">
      <c r="D84" s="394"/>
      <c r="E84" s="394"/>
      <c r="F84" s="394"/>
      <c r="G84" s="394"/>
      <c r="H84" s="395"/>
      <c r="I84" s="208">
        <v>9</v>
      </c>
      <c r="J84" s="208">
        <v>1977</v>
      </c>
      <c r="K84" s="387" t="s">
        <v>115</v>
      </c>
      <c r="L84" s="208">
        <v>6</v>
      </c>
      <c r="M84" s="208">
        <v>2031</v>
      </c>
    </row>
    <row r="85" spans="4:13" ht="16.5" thickBot="1" x14ac:dyDescent="0.3">
      <c r="D85" s="394"/>
      <c r="E85" s="394"/>
      <c r="F85" s="394"/>
      <c r="G85" s="394"/>
      <c r="H85" s="395"/>
      <c r="I85" s="208">
        <v>10</v>
      </c>
      <c r="J85" s="208">
        <v>1977</v>
      </c>
      <c r="K85" s="388"/>
      <c r="L85" s="208">
        <v>7</v>
      </c>
      <c r="M85" s="208">
        <v>2031</v>
      </c>
    </row>
    <row r="86" spans="4:13" ht="16.5" thickBot="1" x14ac:dyDescent="0.3">
      <c r="D86" s="394"/>
      <c r="E86" s="394"/>
      <c r="F86" s="394"/>
      <c r="G86" s="394"/>
      <c r="H86" s="395"/>
      <c r="I86" s="208">
        <v>11</v>
      </c>
      <c r="J86" s="208">
        <v>1977</v>
      </c>
      <c r="K86" s="388"/>
      <c r="L86" s="208">
        <v>8</v>
      </c>
      <c r="M86" s="208">
        <v>2031</v>
      </c>
    </row>
    <row r="87" spans="4:13" ht="16.5" thickBot="1" x14ac:dyDescent="0.3">
      <c r="D87" s="394"/>
      <c r="E87" s="394"/>
      <c r="F87" s="394"/>
      <c r="G87" s="394"/>
      <c r="H87" s="395"/>
      <c r="I87" s="208">
        <v>12</v>
      </c>
      <c r="J87" s="208">
        <v>1977</v>
      </c>
      <c r="K87" s="388"/>
      <c r="L87" s="208">
        <v>9</v>
      </c>
      <c r="M87" s="208">
        <v>2031</v>
      </c>
    </row>
    <row r="88" spans="4:13" ht="16.5" thickBot="1" x14ac:dyDescent="0.3">
      <c r="D88" s="394"/>
      <c r="E88" s="394"/>
      <c r="F88" s="394"/>
      <c r="G88" s="394"/>
      <c r="H88" s="395"/>
      <c r="I88" s="208">
        <v>1</v>
      </c>
      <c r="J88" s="208">
        <v>1978</v>
      </c>
      <c r="K88" s="388"/>
      <c r="L88" s="208">
        <v>10</v>
      </c>
      <c r="M88" s="208">
        <v>2031</v>
      </c>
    </row>
    <row r="89" spans="4:13" ht="16.5" thickBot="1" x14ac:dyDescent="0.3">
      <c r="D89" s="394"/>
      <c r="E89" s="394"/>
      <c r="F89" s="394"/>
      <c r="G89" s="394"/>
      <c r="H89" s="395"/>
      <c r="I89" s="208">
        <v>2</v>
      </c>
      <c r="J89" s="208">
        <v>1978</v>
      </c>
      <c r="K89" s="388"/>
      <c r="L89" s="208">
        <v>11</v>
      </c>
      <c r="M89" s="208">
        <v>2031</v>
      </c>
    </row>
    <row r="90" spans="4:13" ht="16.5" thickBot="1" x14ac:dyDescent="0.3">
      <c r="D90" s="394"/>
      <c r="E90" s="394"/>
      <c r="F90" s="394"/>
      <c r="G90" s="394"/>
      <c r="H90" s="395"/>
      <c r="I90" s="208">
        <v>3</v>
      </c>
      <c r="J90" s="208">
        <v>1978</v>
      </c>
      <c r="K90" s="388"/>
      <c r="L90" s="208">
        <v>12</v>
      </c>
      <c r="M90" s="208">
        <v>2031</v>
      </c>
    </row>
    <row r="91" spans="4:13" ht="16.5" thickBot="1" x14ac:dyDescent="0.3">
      <c r="D91" s="394"/>
      <c r="E91" s="394"/>
      <c r="F91" s="394"/>
      <c r="G91" s="394"/>
      <c r="H91" s="395"/>
      <c r="I91" s="208">
        <v>4</v>
      </c>
      <c r="J91" s="208">
        <v>1978</v>
      </c>
      <c r="K91" s="389"/>
      <c r="L91" s="206">
        <v>1</v>
      </c>
      <c r="M91" s="208">
        <v>2032</v>
      </c>
    </row>
    <row r="92" spans="4:13" ht="16.5" thickBot="1" x14ac:dyDescent="0.3">
      <c r="D92" s="394"/>
      <c r="E92" s="394"/>
      <c r="F92" s="394"/>
      <c r="G92" s="394"/>
      <c r="H92" s="395"/>
      <c r="I92" s="208">
        <v>5</v>
      </c>
      <c r="J92" s="208">
        <v>1978</v>
      </c>
      <c r="K92" s="387" t="s">
        <v>116</v>
      </c>
      <c r="L92" s="208">
        <v>6</v>
      </c>
      <c r="M92" s="208">
        <v>2032</v>
      </c>
    </row>
    <row r="93" spans="4:13" ht="16.5" thickBot="1" x14ac:dyDescent="0.3">
      <c r="D93" s="394"/>
      <c r="E93" s="394"/>
      <c r="F93" s="394"/>
      <c r="G93" s="394"/>
      <c r="H93" s="395"/>
      <c r="I93" s="208">
        <v>6</v>
      </c>
      <c r="J93" s="208">
        <v>1978</v>
      </c>
      <c r="K93" s="388"/>
      <c r="L93" s="208">
        <v>7</v>
      </c>
      <c r="M93" s="208">
        <v>2032</v>
      </c>
    </row>
    <row r="94" spans="4:13" ht="16.5" thickBot="1" x14ac:dyDescent="0.3">
      <c r="D94" s="394"/>
      <c r="E94" s="394"/>
      <c r="F94" s="394"/>
      <c r="G94" s="394"/>
      <c r="H94" s="395"/>
      <c r="I94" s="208">
        <v>7</v>
      </c>
      <c r="J94" s="208">
        <v>1978</v>
      </c>
      <c r="K94" s="388"/>
      <c r="L94" s="208">
        <v>8</v>
      </c>
      <c r="M94" s="208">
        <v>2032</v>
      </c>
    </row>
    <row r="95" spans="4:13" ht="16.5" thickBot="1" x14ac:dyDescent="0.3">
      <c r="D95" s="394"/>
      <c r="E95" s="394"/>
      <c r="F95" s="394"/>
      <c r="G95" s="394"/>
      <c r="H95" s="395"/>
      <c r="I95" s="208">
        <v>8</v>
      </c>
      <c r="J95" s="208">
        <v>1978</v>
      </c>
      <c r="K95" s="388"/>
      <c r="L95" s="208">
        <v>9</v>
      </c>
      <c r="M95" s="208">
        <v>2032</v>
      </c>
    </row>
    <row r="96" spans="4:13" ht="16.5" thickBot="1" x14ac:dyDescent="0.3">
      <c r="D96" s="394"/>
      <c r="E96" s="394"/>
      <c r="F96" s="394"/>
      <c r="G96" s="394"/>
      <c r="H96" s="395"/>
      <c r="I96" s="208">
        <v>9</v>
      </c>
      <c r="J96" s="208">
        <v>1978</v>
      </c>
      <c r="K96" s="388"/>
      <c r="L96" s="208">
        <v>10</v>
      </c>
      <c r="M96" s="208">
        <v>2032</v>
      </c>
    </row>
    <row r="97" spans="4:13" ht="16.5" thickBot="1" x14ac:dyDescent="0.3">
      <c r="D97" s="394"/>
      <c r="E97" s="394"/>
      <c r="F97" s="394"/>
      <c r="G97" s="394"/>
      <c r="H97" s="395"/>
      <c r="I97" s="208">
        <v>10</v>
      </c>
      <c r="J97" s="208">
        <v>1978</v>
      </c>
      <c r="K97" s="388"/>
      <c r="L97" s="208">
        <v>11</v>
      </c>
      <c r="M97" s="208">
        <v>2032</v>
      </c>
    </row>
    <row r="98" spans="4:13" ht="16.5" thickBot="1" x14ac:dyDescent="0.3">
      <c r="D98" s="394"/>
      <c r="E98" s="394"/>
      <c r="F98" s="394"/>
      <c r="G98" s="394"/>
      <c r="H98" s="395"/>
      <c r="I98" s="208">
        <v>11</v>
      </c>
      <c r="J98" s="208">
        <v>1978</v>
      </c>
      <c r="K98" s="388"/>
      <c r="L98" s="208">
        <v>12</v>
      </c>
      <c r="M98" s="208">
        <v>2032</v>
      </c>
    </row>
    <row r="99" spans="4:13" ht="16.5" thickBot="1" x14ac:dyDescent="0.3">
      <c r="D99" s="394"/>
      <c r="E99" s="394"/>
      <c r="F99" s="394"/>
      <c r="G99" s="394"/>
      <c r="H99" s="395"/>
      <c r="I99" s="208">
        <v>12</v>
      </c>
      <c r="J99" s="208">
        <v>1978</v>
      </c>
      <c r="K99" s="389"/>
      <c r="L99" s="206">
        <v>1</v>
      </c>
      <c r="M99" s="208">
        <v>2033</v>
      </c>
    </row>
    <row r="100" spans="4:13" ht="16.5" thickBot="1" x14ac:dyDescent="0.3">
      <c r="D100" s="394"/>
      <c r="E100" s="394"/>
      <c r="F100" s="394"/>
      <c r="G100" s="394"/>
      <c r="H100" s="395"/>
      <c r="I100" s="208">
        <v>1</v>
      </c>
      <c r="J100" s="208">
        <v>1979</v>
      </c>
      <c r="K100" s="387" t="s">
        <v>117</v>
      </c>
      <c r="L100" s="208">
        <v>6</v>
      </c>
      <c r="M100" s="208">
        <v>2033</v>
      </c>
    </row>
    <row r="101" spans="4:13" ht="16.5" thickBot="1" x14ac:dyDescent="0.3">
      <c r="D101" s="394"/>
      <c r="E101" s="394"/>
      <c r="F101" s="394"/>
      <c r="G101" s="394"/>
      <c r="H101" s="395"/>
      <c r="I101" s="208">
        <v>2</v>
      </c>
      <c r="J101" s="208">
        <v>1979</v>
      </c>
      <c r="K101" s="388"/>
      <c r="L101" s="208">
        <v>7</v>
      </c>
      <c r="M101" s="208">
        <v>2033</v>
      </c>
    </row>
    <row r="102" spans="4:13" ht="16.5" thickBot="1" x14ac:dyDescent="0.3">
      <c r="D102" s="394"/>
      <c r="E102" s="394"/>
      <c r="F102" s="394"/>
      <c r="G102" s="394"/>
      <c r="H102" s="395"/>
      <c r="I102" s="208">
        <v>3</v>
      </c>
      <c r="J102" s="208">
        <v>1979</v>
      </c>
      <c r="K102" s="388"/>
      <c r="L102" s="208">
        <v>8</v>
      </c>
      <c r="M102" s="208">
        <v>2033</v>
      </c>
    </row>
    <row r="103" spans="4:13" ht="16.5" thickBot="1" x14ac:dyDescent="0.3">
      <c r="D103" s="394"/>
      <c r="E103" s="394"/>
      <c r="F103" s="394"/>
      <c r="G103" s="394"/>
      <c r="H103" s="395"/>
      <c r="I103" s="208">
        <v>4</v>
      </c>
      <c r="J103" s="208">
        <v>1979</v>
      </c>
      <c r="K103" s="388"/>
      <c r="L103" s="208">
        <v>9</v>
      </c>
      <c r="M103" s="208">
        <v>2033</v>
      </c>
    </row>
    <row r="104" spans="4:13" ht="16.5" thickBot="1" x14ac:dyDescent="0.3">
      <c r="D104" s="394"/>
      <c r="E104" s="394"/>
      <c r="F104" s="394"/>
      <c r="G104" s="394"/>
      <c r="H104" s="395"/>
      <c r="I104" s="208">
        <v>5</v>
      </c>
      <c r="J104" s="208">
        <v>1979</v>
      </c>
      <c r="K104" s="388"/>
      <c r="L104" s="208">
        <v>10</v>
      </c>
      <c r="M104" s="208">
        <v>2033</v>
      </c>
    </row>
    <row r="105" spans="4:13" ht="16.5" thickBot="1" x14ac:dyDescent="0.3">
      <c r="D105" s="394"/>
      <c r="E105" s="394"/>
      <c r="F105" s="394"/>
      <c r="G105" s="394"/>
      <c r="H105" s="395"/>
      <c r="I105" s="208">
        <v>6</v>
      </c>
      <c r="J105" s="208">
        <v>1979</v>
      </c>
      <c r="K105" s="388"/>
      <c r="L105" s="208">
        <v>11</v>
      </c>
      <c r="M105" s="208">
        <v>2033</v>
      </c>
    </row>
    <row r="106" spans="4:13" ht="16.5" thickBot="1" x14ac:dyDescent="0.3">
      <c r="D106" s="394"/>
      <c r="E106" s="394"/>
      <c r="F106" s="394"/>
      <c r="G106" s="394"/>
      <c r="H106" s="395"/>
      <c r="I106" s="208">
        <v>7</v>
      </c>
      <c r="J106" s="208">
        <v>1979</v>
      </c>
      <c r="K106" s="388"/>
      <c r="L106" s="208">
        <v>12</v>
      </c>
      <c r="M106" s="208">
        <v>2033</v>
      </c>
    </row>
    <row r="107" spans="4:13" ht="16.5" thickBot="1" x14ac:dyDescent="0.3">
      <c r="D107" s="394"/>
      <c r="E107" s="394"/>
      <c r="F107" s="394"/>
      <c r="G107" s="394"/>
      <c r="H107" s="395"/>
      <c r="I107" s="208">
        <v>8</v>
      </c>
      <c r="J107" s="208">
        <v>1979</v>
      </c>
      <c r="K107" s="389"/>
      <c r="L107" s="206">
        <v>1</v>
      </c>
      <c r="M107" s="208">
        <v>2034</v>
      </c>
    </row>
    <row r="108" spans="4:13" ht="16.5" thickBot="1" x14ac:dyDescent="0.3">
      <c r="D108" s="394"/>
      <c r="E108" s="394"/>
      <c r="F108" s="394"/>
      <c r="G108" s="394"/>
      <c r="H108" s="395"/>
      <c r="I108" s="208">
        <v>9</v>
      </c>
      <c r="J108" s="208">
        <v>1979</v>
      </c>
      <c r="K108" s="387" t="s">
        <v>118</v>
      </c>
      <c r="L108" s="208">
        <v>6</v>
      </c>
      <c r="M108" s="208">
        <v>2034</v>
      </c>
    </row>
    <row r="109" spans="4:13" ht="16.5" thickBot="1" x14ac:dyDescent="0.3">
      <c r="D109" s="394"/>
      <c r="E109" s="394"/>
      <c r="F109" s="394"/>
      <c r="G109" s="394"/>
      <c r="H109" s="395"/>
      <c r="I109" s="208">
        <v>10</v>
      </c>
      <c r="J109" s="208">
        <v>1979</v>
      </c>
      <c r="K109" s="388"/>
      <c r="L109" s="208">
        <v>7</v>
      </c>
      <c r="M109" s="208">
        <v>2034</v>
      </c>
    </row>
    <row r="110" spans="4:13" ht="16.5" thickBot="1" x14ac:dyDescent="0.3">
      <c r="D110" s="394"/>
      <c r="E110" s="394"/>
      <c r="F110" s="394"/>
      <c r="G110" s="394"/>
      <c r="H110" s="395"/>
      <c r="I110" s="208">
        <v>11</v>
      </c>
      <c r="J110" s="208">
        <v>1979</v>
      </c>
      <c r="K110" s="388"/>
      <c r="L110" s="208">
        <v>8</v>
      </c>
      <c r="M110" s="208">
        <v>2034</v>
      </c>
    </row>
    <row r="111" spans="4:13" ht="16.5" thickBot="1" x14ac:dyDescent="0.3">
      <c r="D111" s="394"/>
      <c r="E111" s="394"/>
      <c r="F111" s="394"/>
      <c r="G111" s="394"/>
      <c r="H111" s="395"/>
      <c r="I111" s="208">
        <v>12</v>
      </c>
      <c r="J111" s="208">
        <v>1979</v>
      </c>
      <c r="K111" s="388"/>
      <c r="L111" s="208">
        <v>9</v>
      </c>
      <c r="M111" s="208">
        <v>2034</v>
      </c>
    </row>
    <row r="112" spans="4:13" ht="16.5" thickBot="1" x14ac:dyDescent="0.3">
      <c r="D112" s="394"/>
      <c r="E112" s="394"/>
      <c r="F112" s="394"/>
      <c r="G112" s="394"/>
      <c r="H112" s="395"/>
      <c r="I112" s="208">
        <v>1</v>
      </c>
      <c r="J112" s="208">
        <v>1980</v>
      </c>
      <c r="K112" s="388"/>
      <c r="L112" s="208">
        <v>10</v>
      </c>
      <c r="M112" s="208">
        <v>2034</v>
      </c>
    </row>
    <row r="113" spans="4:13" ht="16.5" thickBot="1" x14ac:dyDescent="0.3">
      <c r="D113" s="394"/>
      <c r="E113" s="394"/>
      <c r="F113" s="394"/>
      <c r="G113" s="394"/>
      <c r="H113" s="395"/>
      <c r="I113" s="208">
        <v>2</v>
      </c>
      <c r="J113" s="208">
        <v>1980</v>
      </c>
      <c r="K113" s="388"/>
      <c r="L113" s="208">
        <v>11</v>
      </c>
      <c r="M113" s="208">
        <v>2034</v>
      </c>
    </row>
    <row r="114" spans="4:13" ht="16.5" thickBot="1" x14ac:dyDescent="0.3">
      <c r="D114" s="394"/>
      <c r="E114" s="394"/>
      <c r="F114" s="394"/>
      <c r="G114" s="394"/>
      <c r="H114" s="395"/>
      <c r="I114" s="208">
        <v>3</v>
      </c>
      <c r="J114" s="208">
        <v>1980</v>
      </c>
      <c r="K114" s="388"/>
      <c r="L114" s="208">
        <v>12</v>
      </c>
      <c r="M114" s="208">
        <v>2034</v>
      </c>
    </row>
    <row r="115" spans="4:13" ht="16.5" thickBot="1" x14ac:dyDescent="0.3">
      <c r="D115" s="394"/>
      <c r="E115" s="394"/>
      <c r="F115" s="394"/>
      <c r="G115" s="394"/>
      <c r="H115" s="395"/>
      <c r="I115" s="208">
        <v>4</v>
      </c>
      <c r="J115" s="208">
        <v>1980</v>
      </c>
      <c r="K115" s="389"/>
      <c r="L115" s="206">
        <v>1</v>
      </c>
      <c r="M115" s="208">
        <v>2035</v>
      </c>
    </row>
    <row r="116" spans="4:13" ht="36" customHeight="1" thickBot="1" x14ac:dyDescent="0.3">
      <c r="D116" s="394"/>
      <c r="E116" s="394"/>
      <c r="F116" s="394"/>
      <c r="G116" s="394"/>
      <c r="H116" s="395"/>
      <c r="I116" s="390" t="s">
        <v>119</v>
      </c>
      <c r="J116" s="391"/>
      <c r="K116" s="208" t="s">
        <v>120</v>
      </c>
      <c r="L116" s="390" t="s">
        <v>121</v>
      </c>
      <c r="M116" s="391"/>
    </row>
  </sheetData>
  <mergeCells count="34">
    <mergeCell ref="D67:E67"/>
    <mergeCell ref="G67:H67"/>
    <mergeCell ref="L116:M116"/>
    <mergeCell ref="D68:H116"/>
    <mergeCell ref="K68:K75"/>
    <mergeCell ref="K76:K83"/>
    <mergeCell ref="K84:K91"/>
    <mergeCell ref="K92:K99"/>
    <mergeCell ref="K100:K107"/>
    <mergeCell ref="K108:K115"/>
    <mergeCell ref="I116:J116"/>
    <mergeCell ref="F4:F12"/>
    <mergeCell ref="K4:K11"/>
    <mergeCell ref="K12:K19"/>
    <mergeCell ref="F13:F21"/>
    <mergeCell ref="K20:K27"/>
    <mergeCell ref="F22:F30"/>
    <mergeCell ref="K28:K35"/>
    <mergeCell ref="F31:F39"/>
    <mergeCell ref="K36:K43"/>
    <mergeCell ref="F40:F48"/>
    <mergeCell ref="K44:K51"/>
    <mergeCell ref="F49:F57"/>
    <mergeCell ref="K52:K59"/>
    <mergeCell ref="F58:F66"/>
    <mergeCell ref="K60:K67"/>
    <mergeCell ref="D1:H1"/>
    <mergeCell ref="I1:M1"/>
    <mergeCell ref="D2:E2"/>
    <mergeCell ref="F2:F3"/>
    <mergeCell ref="G2:H2"/>
    <mergeCell ref="I2:J2"/>
    <mergeCell ref="K2:K3"/>
    <mergeCell ref="L2:M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K1 Điều 5</vt:lpstr>
      <vt:lpstr>K2 Điều 5</vt:lpstr>
      <vt:lpstr>K5 Điều 5</vt:lpstr>
      <vt:lpstr>Điều 6</vt:lpstr>
      <vt:lpstr>Điều 7 PL1</vt:lpstr>
      <vt:lpstr>Điều 7 PL2</vt:lpstr>
      <vt:lpstr>Điều 8</vt:lpstr>
      <vt:lpstr>Bảng ngày nghỉ hưu</vt:lpstr>
      <vt:lpstr>Bang nghi huu PL2</vt:lpstr>
      <vt:lpstr>'Điều 6'!Print_Area</vt:lpstr>
      <vt:lpstr>'Điều 7 PL1'!Print_Area</vt:lpstr>
      <vt:lpstr>'Điều 7 PL2'!Print_Area</vt:lpstr>
      <vt:lpstr>'Điều 8'!Print_Area</vt:lpstr>
      <vt:lpstr>'K1 Điều 5'!Print_Area</vt:lpstr>
      <vt:lpstr>'K2 Điều 5'!Print_Area</vt:lpstr>
      <vt:lpstr>'K5 Điều 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NHHOANG</dc:creator>
  <cp:lastModifiedBy>Administrator</cp:lastModifiedBy>
  <cp:lastPrinted>2023-07-22T11:38:44Z</cp:lastPrinted>
  <dcterms:created xsi:type="dcterms:W3CDTF">2019-09-12T07:20:20Z</dcterms:created>
  <dcterms:modified xsi:type="dcterms:W3CDTF">2023-10-13T03:08:18Z</dcterms:modified>
</cp:coreProperties>
</file>