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defaultThemeVersion="166925"/>
  <mc:AlternateContent xmlns:mc="http://schemas.openxmlformats.org/markup-compatibility/2006">
    <mc:Choice Requires="x15">
      <x15ac:absPath xmlns:x15ac="http://schemas.microsoft.com/office/spreadsheetml/2010/11/ac" url="C:\Users\LTMHUE\AppData\Local\Temp\VNPT Plugin\"/>
    </mc:Choice>
  </mc:AlternateContent>
  <xr:revisionPtr revIDLastSave="0" documentId="13_ncr:1_{E88FE60A-7665-42FD-B088-FBF740F6EFDF}" xr6:coauthVersionLast="47" xr6:coauthVersionMax="47" xr10:uidLastSave="{00000000-0000-0000-0000-000000000000}"/>
  <bookViews>
    <workbookView xWindow="-120" yWindow="-120" windowWidth="21840" windowHeight="13140" tabRatio="602" firstSheet="1" activeTab="2" xr2:uid="{00000000-000D-0000-FFFF-FFFF00000000}"/>
  </bookViews>
  <sheets>
    <sheet name="foxz" sheetId="7" state="veryHidden" r:id="rId1"/>
    <sheet name="TONG HOP 2A" sheetId="48" r:id="rId2"/>
    <sheet name="TONG HOP 2B" sheetId="47" r:id="rId3"/>
  </sheets>
  <definedNames>
    <definedName name="_xlnm._FilterDatabase" localSheetId="1" hidden="1">'TONG HOP 2A'!$A$30:$HS$49</definedName>
    <definedName name="_xlnm.Print_Titles" localSheetId="1">'TONG HOP 2A'!$7:$10</definedName>
    <definedName name="_xlnm.Print_Titles" localSheetId="2">'TONG HOP 2B'!$6:$9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0" i="47" l="1"/>
  <c r="Q29" i="47" s="1"/>
  <c r="L30" i="47"/>
  <c r="L29" i="47" s="1"/>
  <c r="C30" i="47"/>
  <c r="C29" i="47" s="1"/>
  <c r="T29" i="47"/>
  <c r="S29" i="47"/>
  <c r="R29" i="47"/>
  <c r="P29" i="47"/>
  <c r="O29" i="47"/>
  <c r="N29" i="47"/>
  <c r="M29" i="47"/>
  <c r="K29" i="47"/>
  <c r="J29" i="47"/>
  <c r="I29" i="47"/>
  <c r="H29" i="47"/>
  <c r="G29" i="47"/>
  <c r="F29" i="47"/>
  <c r="E29" i="47"/>
  <c r="D29" i="47"/>
  <c r="Q25" i="47"/>
  <c r="Q26" i="47"/>
  <c r="Q28" i="47"/>
  <c r="L26" i="47"/>
  <c r="L27" i="47"/>
  <c r="L28" i="47"/>
  <c r="L25" i="47"/>
  <c r="L24" i="47"/>
  <c r="C26" i="47"/>
  <c r="C27" i="47"/>
  <c r="C28" i="47"/>
  <c r="C25" i="47"/>
  <c r="C24" i="47"/>
  <c r="Q19" i="47"/>
  <c r="Q20" i="47"/>
  <c r="Q21" i="47"/>
  <c r="Q22" i="47"/>
  <c r="Q18" i="47"/>
  <c r="L19" i="47"/>
  <c r="L20" i="47"/>
  <c r="L21" i="47"/>
  <c r="L22" i="47"/>
  <c r="L18" i="47"/>
  <c r="C19" i="47"/>
  <c r="C20" i="47"/>
  <c r="C21" i="47"/>
  <c r="C22" i="47"/>
  <c r="C18" i="47"/>
  <c r="Q13" i="47"/>
  <c r="Q14" i="47"/>
  <c r="Q15" i="47"/>
  <c r="Q16" i="47"/>
  <c r="Q12" i="47"/>
  <c r="L13" i="47"/>
  <c r="L14" i="47"/>
  <c r="L15" i="47"/>
  <c r="L16" i="47"/>
  <c r="L12" i="47"/>
  <c r="C13" i="47"/>
  <c r="C14" i="47"/>
  <c r="C15" i="47"/>
  <c r="C16" i="47"/>
  <c r="C12" i="47"/>
  <c r="I23" i="47"/>
  <c r="J23" i="47"/>
  <c r="K23" i="47"/>
  <c r="I17" i="47"/>
  <c r="J17" i="47"/>
  <c r="K17" i="47"/>
  <c r="I11" i="47"/>
  <c r="J11" i="47"/>
  <c r="K11" i="47"/>
  <c r="M11" i="47"/>
  <c r="N11" i="47"/>
  <c r="O11" i="47"/>
  <c r="P11" i="47"/>
  <c r="AJ12" i="48"/>
  <c r="AJ11" i="48" s="1"/>
  <c r="AJ29" i="48"/>
  <c r="AL29" i="48"/>
  <c r="AM29" i="48"/>
  <c r="AN29" i="48"/>
  <c r="AO29" i="48"/>
  <c r="AP29" i="48"/>
  <c r="AY29" i="48"/>
  <c r="J10" i="47" l="1"/>
  <c r="K10" i="47"/>
  <c r="I10" i="47"/>
  <c r="L11" i="47"/>
  <c r="AE21" i="48" l="1"/>
  <c r="Y21" i="48"/>
  <c r="AA21" i="48" s="1"/>
  <c r="T20" i="48"/>
  <c r="V20" i="48" s="1"/>
  <c r="S20" i="48"/>
  <c r="T19" i="48"/>
  <c r="S19" i="48"/>
  <c r="T18" i="48"/>
  <c r="V18" i="48" s="1"/>
  <c r="S18" i="48"/>
  <c r="T17" i="48"/>
  <c r="V17" i="48" s="1"/>
  <c r="T16" i="48"/>
  <c r="S16" i="48"/>
  <c r="T15" i="48"/>
  <c r="S15" i="48"/>
  <c r="T14" i="48"/>
  <c r="S14" i="48"/>
  <c r="AE13" i="48"/>
  <c r="Y13" i="48"/>
  <c r="H13" i="48"/>
  <c r="G13" i="48"/>
  <c r="U13" i="48" s="1"/>
  <c r="AM13" i="48" s="1"/>
  <c r="AM12" i="48" s="1"/>
  <c r="AM11" i="48" s="1"/>
  <c r="T49" i="48"/>
  <c r="S49" i="48"/>
  <c r="N49" i="48"/>
  <c r="L49" i="48"/>
  <c r="A49" i="48"/>
  <c r="T48" i="48"/>
  <c r="S48" i="48"/>
  <c r="N48" i="48"/>
  <c r="L48" i="48"/>
  <c r="A48" i="48"/>
  <c r="T47" i="48"/>
  <c r="S47" i="48"/>
  <c r="N47" i="48"/>
  <c r="L47" i="48"/>
  <c r="A47" i="48"/>
  <c r="T46" i="48"/>
  <c r="S46" i="48"/>
  <c r="N46" i="48"/>
  <c r="L46" i="48"/>
  <c r="A46" i="48"/>
  <c r="T45" i="48"/>
  <c r="S45" i="48"/>
  <c r="L45" i="48"/>
  <c r="A45" i="48"/>
  <c r="T44" i="48"/>
  <c r="S44" i="48"/>
  <c r="L44" i="48"/>
  <c r="A44" i="48"/>
  <c r="T43" i="48"/>
  <c r="S43" i="48"/>
  <c r="L43" i="48"/>
  <c r="A43" i="48"/>
  <c r="T42" i="48"/>
  <c r="S42" i="48"/>
  <c r="L42" i="48"/>
  <c r="A42" i="48"/>
  <c r="T41" i="48"/>
  <c r="S41" i="48"/>
  <c r="L41" i="48"/>
  <c r="L40" i="48" s="1"/>
  <c r="A41" i="48"/>
  <c r="AE40" i="48"/>
  <c r="Y40" i="48"/>
  <c r="AA40" i="48" s="1"/>
  <c r="K40" i="48"/>
  <c r="H40" i="48"/>
  <c r="G40" i="48"/>
  <c r="T39" i="48"/>
  <c r="S39" i="48"/>
  <c r="L39" i="48"/>
  <c r="J39" i="48"/>
  <c r="A39" i="48"/>
  <c r="T38" i="48"/>
  <c r="S38" i="48"/>
  <c r="L38" i="48"/>
  <c r="J38" i="48"/>
  <c r="A38" i="48"/>
  <c r="T37" i="48"/>
  <c r="S37" i="48"/>
  <c r="L37" i="48"/>
  <c r="J37" i="48"/>
  <c r="A37" i="48"/>
  <c r="T36" i="48"/>
  <c r="S36" i="48"/>
  <c r="L36" i="48"/>
  <c r="J36" i="48"/>
  <c r="A36" i="48"/>
  <c r="T35" i="48"/>
  <c r="S35" i="48"/>
  <c r="L35" i="48"/>
  <c r="J35" i="48"/>
  <c r="A35" i="48"/>
  <c r="T34" i="48"/>
  <c r="S34" i="48"/>
  <c r="L34" i="48"/>
  <c r="J34" i="48"/>
  <c r="A34" i="48"/>
  <c r="T33" i="48"/>
  <c r="S33" i="48"/>
  <c r="L33" i="48"/>
  <c r="J33" i="48"/>
  <c r="A33" i="48"/>
  <c r="T32" i="48"/>
  <c r="S32" i="48"/>
  <c r="L32" i="48"/>
  <c r="J32" i="48"/>
  <c r="A32" i="48"/>
  <c r="T31" i="48"/>
  <c r="S31" i="48"/>
  <c r="L31" i="48"/>
  <c r="L30" i="48" s="1"/>
  <c r="J31" i="48"/>
  <c r="J30" i="48" s="1"/>
  <c r="AE30" i="48"/>
  <c r="Y30" i="48"/>
  <c r="AA30" i="48" s="1"/>
  <c r="K30" i="48"/>
  <c r="I30" i="48"/>
  <c r="H30" i="48"/>
  <c r="G30" i="48"/>
  <c r="T28" i="48"/>
  <c r="S28" i="48"/>
  <c r="T27" i="48"/>
  <c r="S27" i="48"/>
  <c r="T26" i="48"/>
  <c r="S26" i="48"/>
  <c r="T25" i="48"/>
  <c r="V25" i="48" s="1"/>
  <c r="T24" i="48"/>
  <c r="S24" i="48"/>
  <c r="T23" i="48"/>
  <c r="S23" i="48"/>
  <c r="T22" i="48"/>
  <c r="S22" i="48"/>
  <c r="H21" i="48"/>
  <c r="G21" i="48"/>
  <c r="U21" i="48" s="1"/>
  <c r="V31" i="48" l="1"/>
  <c r="V44" i="48"/>
  <c r="U40" i="48"/>
  <c r="V19" i="48"/>
  <c r="V16" i="48"/>
  <c r="V28" i="48"/>
  <c r="V34" i="48"/>
  <c r="V49" i="48"/>
  <c r="V14" i="48"/>
  <c r="V33" i="48"/>
  <c r="V39" i="48"/>
  <c r="V27" i="48"/>
  <c r="V15" i="48"/>
  <c r="V13" i="48" s="1"/>
  <c r="AN13" i="48" s="1"/>
  <c r="V42" i="48"/>
  <c r="V46" i="48"/>
  <c r="V24" i="48"/>
  <c r="V36" i="48"/>
  <c r="V41" i="48"/>
  <c r="V45" i="48"/>
  <c r="AO13" i="48"/>
  <c r="V43" i="48"/>
  <c r="V48" i="48"/>
  <c r="V22" i="48"/>
  <c r="V32" i="48"/>
  <c r="V38" i="48"/>
  <c r="V47" i="48"/>
  <c r="V37" i="48"/>
  <c r="V23" i="48"/>
  <c r="V26" i="48"/>
  <c r="U30" i="48"/>
  <c r="V35" i="48"/>
  <c r="V30" i="48" l="1"/>
  <c r="AV30" i="48" s="1"/>
  <c r="AP13" i="48"/>
  <c r="AN12" i="48"/>
  <c r="AN11" i="48" s="1"/>
  <c r="AL13" i="48"/>
  <c r="AL12" i="48" s="1"/>
  <c r="AL11" i="48" s="1"/>
  <c r="V40" i="48"/>
  <c r="AI40" i="48" s="1"/>
  <c r="AY13" i="48"/>
  <c r="AO12" i="48"/>
  <c r="AO11" i="48" s="1"/>
  <c r="V21" i="48"/>
  <c r="AH21" i="48" s="1"/>
  <c r="AH12" i="48" s="1"/>
  <c r="AI21" i="48"/>
  <c r="AI12" i="48" s="1"/>
  <c r="AG21" i="48"/>
  <c r="AG12" i="48" s="1"/>
  <c r="AX30" i="48"/>
  <c r="AH30" i="48"/>
  <c r="AW30" i="48"/>
  <c r="AG30" i="48"/>
  <c r="AH40" i="48"/>
  <c r="AG40" i="48"/>
  <c r="AV40" i="48"/>
  <c r="AI30" i="48" l="1"/>
  <c r="AV21" i="48"/>
  <c r="AV12" i="48" s="1"/>
  <c r="AW40" i="48"/>
  <c r="AU40" i="48" s="1"/>
  <c r="AZ40" i="48" s="1"/>
  <c r="AW29" i="48"/>
  <c r="AX21" i="48"/>
  <c r="AX12" i="48" s="1"/>
  <c r="AX40" i="48"/>
  <c r="AX29" i="48"/>
  <c r="AW21" i="48"/>
  <c r="AW12" i="48" s="1"/>
  <c r="AY12" i="48"/>
  <c r="AY11" i="48" s="1"/>
  <c r="AI29" i="48"/>
  <c r="AI11" i="48" s="1"/>
  <c r="AG29" i="48"/>
  <c r="AG11" i="48" s="1"/>
  <c r="AH29" i="48"/>
  <c r="AH11" i="48" s="1"/>
  <c r="AV29" i="48"/>
  <c r="AZ13" i="48"/>
  <c r="AU13" i="48" s="1"/>
  <c r="AP12" i="48"/>
  <c r="AP11" i="48" s="1"/>
  <c r="AF21" i="48"/>
  <c r="AF40" i="48"/>
  <c r="AK40" i="48" s="1"/>
  <c r="AF30" i="48"/>
  <c r="AF29" i="48" s="1"/>
  <c r="AU30" i="48"/>
  <c r="AU29" i="48" l="1"/>
  <c r="AW11" i="48"/>
  <c r="AV11" i="48"/>
  <c r="AX11" i="48"/>
  <c r="AK21" i="48"/>
  <c r="AK12" i="48" s="1"/>
  <c r="AF12" i="48"/>
  <c r="AF11" i="48" s="1"/>
  <c r="AU21" i="48"/>
  <c r="AZ21" i="48" s="1"/>
  <c r="AZ12" i="48" s="1"/>
  <c r="AZ30" i="48"/>
  <c r="AZ29" i="48" s="1"/>
  <c r="AK30" i="48"/>
  <c r="AK29" i="48" s="1"/>
  <c r="AZ11" i="48" l="1"/>
  <c r="AK11" i="48"/>
  <c r="AU12" i="48"/>
  <c r="AU11" i="48" s="1"/>
  <c r="T23" i="47"/>
  <c r="S23" i="47"/>
  <c r="R23" i="47"/>
  <c r="P23" i="47"/>
  <c r="O23" i="47"/>
  <c r="N23" i="47"/>
  <c r="M23" i="47"/>
  <c r="H23" i="47"/>
  <c r="G23" i="47"/>
  <c r="F23" i="47"/>
  <c r="E23" i="47"/>
  <c r="D23" i="47"/>
  <c r="Q17" i="47"/>
  <c r="T17" i="47"/>
  <c r="S17" i="47"/>
  <c r="R17" i="47"/>
  <c r="P17" i="47"/>
  <c r="O17" i="47"/>
  <c r="N17" i="47"/>
  <c r="M17" i="47"/>
  <c r="H17" i="47"/>
  <c r="G17" i="47"/>
  <c r="F17" i="47"/>
  <c r="E17" i="47"/>
  <c r="D17" i="47"/>
  <c r="T11" i="47"/>
  <c r="S11" i="47"/>
  <c r="R11" i="47"/>
  <c r="H11" i="47"/>
  <c r="G11" i="47"/>
  <c r="F11" i="47"/>
  <c r="E11" i="47"/>
  <c r="D11" i="47"/>
  <c r="O10" i="47" l="1"/>
  <c r="E10" i="47"/>
  <c r="T10" i="47"/>
  <c r="M10" i="47"/>
  <c r="N10" i="47"/>
  <c r="G10" i="47"/>
  <c r="F10" i="47"/>
  <c r="H10" i="47"/>
  <c r="R10" i="47"/>
  <c r="P10" i="47"/>
  <c r="D10" i="47"/>
  <c r="S10" i="47"/>
  <c r="Q27" i="47"/>
  <c r="L23" i="47"/>
  <c r="C23" i="47"/>
  <c r="Q11" i="47"/>
  <c r="L17" i="47"/>
  <c r="C11" i="47"/>
  <c r="C17" i="47"/>
  <c r="C10" i="47" l="1"/>
  <c r="L10" i="47"/>
  <c r="Q24" i="47"/>
  <c r="Q23" i="47" s="1"/>
  <c r="Q10" i="47" s="1"/>
</calcChain>
</file>

<file path=xl/sharedStrings.xml><?xml version="1.0" encoding="utf-8"?>
<sst xmlns="http://schemas.openxmlformats.org/spreadsheetml/2006/main" count="160" uniqueCount="119">
  <si>
    <t>TT</t>
  </si>
  <si>
    <t>Họ và tên</t>
  </si>
  <si>
    <t>Ngày tháng năm sinh</t>
  </si>
  <si>
    <t>Giới tính</t>
  </si>
  <si>
    <t>Trình độ đào tạo</t>
  </si>
  <si>
    <t>Chức danh chuyên môn đang đảm nhiệm</t>
  </si>
  <si>
    <t>Tiền lương theo ngạch, bậc, chức danh, chức vụ hiện hưởng</t>
  </si>
  <si>
    <t>Phụ cấp chức vụ (nếu có)</t>
  </si>
  <si>
    <t>Phụ cấp thâm niên nghề (nếu có)</t>
  </si>
  <si>
    <t>Phụ cấp thâm niên vượt khung (nếu có)</t>
  </si>
  <si>
    <t>Hệ số chênh lệch bảo lưu (nếu có)</t>
  </si>
  <si>
    <t>Lương ngạch bậc trước 
liền kề</t>
  </si>
  <si>
    <t>Tiền lương hiện hưởng (1000 đồng)</t>
  </si>
  <si>
    <t>Tiền lương tháng (nếu có) để tính trợ cấp (1000 đồng)</t>
  </si>
  <si>
    <t>Số năm đóng BHXH theo sổ BHXH</t>
  </si>
  <si>
    <t>Số tháng hưởng trợ cấp</t>
  </si>
  <si>
    <t>Thời điểm tinh giản biên chế</t>
  </si>
  <si>
    <t>Tuổi khi tinh giản biên chế</t>
  </si>
  <si>
    <t>Kinh phí thực hiện tinh giản biên chế (1000 đồng)</t>
  </si>
  <si>
    <t>Nguồn kinh phí chi trả
(1000 đồng)</t>
  </si>
  <si>
    <t>Được hưởng chính sách</t>
  </si>
  <si>
    <t>Tổng kinh phí để thực hiện chế độ (1000 đồng)</t>
  </si>
  <si>
    <t>trợ cấp do có trên 20 năm đóng BHXH</t>
  </si>
  <si>
    <t>Bao gồm</t>
  </si>
  <si>
    <t>Lý do tinh giản</t>
  </si>
  <si>
    <t>Hệ số</t>
  </si>
  <si>
    <t>Thời điểm hưởng</t>
  </si>
  <si>
    <t>Mức phụ cấp</t>
  </si>
  <si>
    <t>Tháng hưởng</t>
  </si>
  <si>
    <t>Lương tối thiểu</t>
  </si>
  <si>
    <t>Tổng số</t>
  </si>
  <si>
    <t>Năm đóng BHXH trên 20 năm</t>
  </si>
  <si>
    <t>Trợ cấp tính cho thời gian nghỉ hưu trước tuổi</t>
  </si>
  <si>
    <t>Trợ cấp do có đủ 20 năm đóng BHXH</t>
  </si>
  <si>
    <t>Trợ cấp do có trên 20 năm đóng BHXH</t>
  </si>
  <si>
    <t xml:space="preserve">Cơ quan, đơn vị tự 
chi trả
</t>
  </si>
  <si>
    <t xml:space="preserve">Ngân sách nhà nước cấp
 bổ sung
</t>
  </si>
  <si>
    <t xml:space="preserve">Tổng cộng
</t>
  </si>
  <si>
    <t>Trợ cấp tìm việc</t>
  </si>
  <si>
    <t>Trợ cấp do  đóng BHXH</t>
  </si>
  <si>
    <t>Kinh phí cơ quan chi từ dự toán ngân sách hàng năm, nguồn thu kinh phí hợp pháp khác của đơn vị, quỹ hỗ lao động dôi dư</t>
  </si>
  <si>
    <t xml:space="preserve">Ngân sách nhà nước cấp 
</t>
  </si>
  <si>
    <t>Nghỉ hưu trước tuổi</t>
  </si>
  <si>
    <t>chuyển sang làm việc tại các TC không sử dụng KPTX từ NSNN</t>
  </si>
  <si>
    <t>Thôi việc ngay</t>
  </si>
  <si>
    <t>Thôi việc sau khi đi học nghề</t>
  </si>
  <si>
    <t>Năm</t>
  </si>
  <si>
    <t>Tháng</t>
  </si>
  <si>
    <t>Làm tròn</t>
  </si>
  <si>
    <t>A</t>
  </si>
  <si>
    <t>B</t>
  </si>
  <si>
    <t>R</t>
  </si>
  <si>
    <t>Số năm nghỉ hưu trước tuổi</t>
  </si>
  <si>
    <t xml:space="preserve">Ngân sách nhà nước cấp (1000 đồng)
</t>
  </si>
  <si>
    <t>Nữ</t>
  </si>
  <si>
    <t>TỔNG CỘNG</t>
  </si>
  <si>
    <t>I</t>
  </si>
  <si>
    <t>II</t>
  </si>
  <si>
    <t xml:space="preserve">Đơn vị: </t>
  </si>
  <si>
    <t xml:space="preserve">Tên cơ quan, đơn vị </t>
  </si>
  <si>
    <t>Tổng cộng</t>
  </si>
  <si>
    <t>Trong đó</t>
  </si>
  <si>
    <t>Nghỉ hưu 
trước tuổi</t>
  </si>
  <si>
    <t>Chuyển sang các cơ sở không hưởng lương từ NSNN</t>
  </si>
  <si>
    <t>Thôi việc
 ngay</t>
  </si>
  <si>
    <t>Kinh phí chi trả cho những người nghỉ hưu trước tuổi</t>
  </si>
  <si>
    <t>Kinh phí chi trả cho những người thôi việc ngay</t>
  </si>
  <si>
    <t>Kinh phí chi trả cho những người thôi việc sau khi đi học nghề</t>
  </si>
  <si>
    <t>III</t>
  </si>
  <si>
    <t>VI</t>
  </si>
  <si>
    <t>HỘI ĐƯỢC GIAO BIÊN CHẾ</t>
  </si>
  <si>
    <t>Biểu mẫu số 2B</t>
  </si>
  <si>
    <t>TÊN CƠ QUAN, ĐƠN VỊ</t>
  </si>
  <si>
    <t>Tên đơn vị A</t>
  </si>
  <si>
    <t>Tên đơn vị B</t>
  </si>
  <si>
    <t>Tinh giản biên chế theo từng nhóm đối tượng theo NĐ số 29/2023/NĐ-CP</t>
  </si>
  <si>
    <t>CƠ QUAN HÀNH CHÍNH</t>
  </si>
  <si>
    <t>ĐƠN VỊ SỰ NGHIỆP</t>
  </si>
  <si>
    <t>CÔNG CHỨC CẤP XÃ</t>
  </si>
  <si>
    <t>Số năm làm công việc nặng nhọc, độc hại hoặc có phụ cấp KV 0,7</t>
  </si>
  <si>
    <t xml:space="preserve">Tổng cộng
</t>
  </si>
  <si>
    <t>Kinh phí cơ quan chi từ dự toán ngân sách hàng năm, nguồn thu kinh phí hợp pháp khác của đơn vị, quỹ hỗ trợ lao động dôi dư (1000 đồng)</t>
  </si>
  <si>
    <t>Đại học Tài chính - Kế toán</t>
  </si>
  <si>
    <t>KHỐI SỰ NGHIỆP (02)</t>
  </si>
  <si>
    <t>01/12/1970</t>
  </si>
  <si>
    <t>Cao đẳng sư phạm Mầm non</t>
  </si>
  <si>
    <t>4-11/12</t>
  </si>
  <si>
    <t>01/10/2023</t>
  </si>
  <si>
    <t>Đại học giáo dục Tiểu học</t>
  </si>
  <si>
    <t>Giáo viên Tiểu học hạng III, Trường …................</t>
  </si>
  <si>
    <t>Trong năm trước liền kề được xếp loại chất lượng ở mức HTNV trở xuống (năm học 2021-2022 không HTNV), cá nhân có đơn tự nguyện thực hiện TGBC và được cơ quan, đơn vị trực tiếp quản lý đồng ý</t>
  </si>
  <si>
    <t xml:space="preserve"> </t>
  </si>
  <si>
    <t>KHỐI HÀNH CHÍNH (02)</t>
  </si>
  <si>
    <t>TỔNG CỘNG (04)</t>
  </si>
  <si>
    <t>Nam</t>
  </si>
  <si>
    <t>Cao đẳng</t>
  </si>
  <si>
    <t>Công chức Địa chính xã.............</t>
  </si>
  <si>
    <t>(Kèm theo Báo cáo số …..... /…......... ngày  …../….../20….... của.....................)</t>
  </si>
  <si>
    <t>(Kèm theo Báo cáo số             /…........ ngày …......./…...../2023 của ….............)</t>
  </si>
  <si>
    <t>Danh sách này ấn định 04 người./.</t>
  </si>
  <si>
    <t>Có 02 năm liên tiếp liền kề tại thời điểm xét TGBC, 01 năm được xếp loại chất lượng ở mức HTNV (năm….), 01 năm không HTNV (năm….) nhưng không thể bố trí việc làm khác phù hợp</t>
  </si>
  <si>
    <t>Có 02 năm liên tiếp liền kề tại thời điểm xét TGBC, 01 năm được xếp loại chất lượng ở mức HTNV (năm học….), 01 năm không HTNV (năm học….) nhưng không thể bố trí việc làm khác phù hợp</t>
  </si>
  <si>
    <t xml:space="preserve">Có 01 năm trước liền kề tại thời điểm xét TGBC có tổng số ngày nghỉ làm việc bằng hoặc cao hơn số ngày nghỉ tối đa do ốm đau theo quy định tại khoản 1 Điều 26 Luật BHXH, có xác nhận của cơ quan BHXH chi trả trợ cấp ốm đau theo quy định của pháp luật, cá nhân tự nguyện thực hiện TGBC chế và được cơ quan, đơn vị trực tiếp quản lý đồng ý. </t>
  </si>
  <si>
    <t>KẾT QUẢ THỰC HIỆN CHÍNH SÁCH TINH GIẢN BIÊN CHẾ NĂM…....</t>
  </si>
  <si>
    <t>Số người được hưởng chính sách tinh giản biên chế năm…....</t>
  </si>
  <si>
    <t>TÊN CƠ QUAN, ĐƠN VỊ:</t>
  </si>
  <si>
    <t>Công chức,  phòng.............</t>
  </si>
  <si>
    <t>Giáo viên MN, Trường Mầm non xã…..</t>
  </si>
  <si>
    <t>Biểu số 2A</t>
  </si>
  <si>
    <t xml:space="preserve">TGBC dôi dư do rà soát, sắp xếp lại tổ chức bộ máy, nhân sự </t>
  </si>
  <si>
    <t xml:space="preserve">TGBC dôi dư do sắp xếp lại ĐVHC cấp huyện, cấp xã </t>
  </si>
  <si>
    <t xml:space="preserve">TGBC dôi dư do cơ cấu lại CB,CC,VC theo VTVL </t>
  </si>
  <si>
    <t xml:space="preserve">TGBC do chưa đạt trình độ ĐT theo tiêu chuẩn CM, NV quy định đối với VTVL đang đảm nhiệm </t>
  </si>
  <si>
    <t xml:space="preserve">TGBC do xếp loại chất lượng hằng năm </t>
  </si>
  <si>
    <t xml:space="preserve">TGBC do sức khoẻ không đảm bảo </t>
  </si>
  <si>
    <t xml:space="preserve">TGBC do CB, CC, VC lãnh đạo, quản lý thôi giữ chức vụ, chức danh </t>
  </si>
  <si>
    <t xml:space="preserve">TGBC do CB, CC viên chức đang trong thời gian bị kỷ luật </t>
  </si>
  <si>
    <t>Kinh phí chi cho tinh giản biên chế năm…...
(đơn vị tính: Nghìn đồng)</t>
  </si>
  <si>
    <t>TỔNG HỢP DANH SÁCH VÀ DỰ TOÁN KINH PHÍ TINH GIẢN BIÊN CHẾ THEO NGHỊ ĐỊNH SỐ 29/2023/NĐ-CP ĐỢT (NĂM)…........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</si>
</sst>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00"/>
    <numFmt numFmtId="166" formatCode="#\-\ ?/12"/>
    <numFmt numFmtId="167" formatCode="0.0"/>
    <numFmt numFmtId="168" formatCode="dd/mm/yyyy;@"/>
  </numFmts>
  <fonts count="53">
    <font>
      <sz val="10"/>
      <name val="Arial"/>
      <family val="2"/>
    </font>
    <font>
      <sz val="10"/>
      <name val="Arial"/>
      <family val="2"/>
    </font>
    <font>
      <b/>
      <sz val="13"/>
      <name val="Times New Roman"/>
      <family val="1"/>
    </font>
    <font>
      <b/>
      <sz val="10"/>
      <name val="Times New Roman"/>
      <family val="1"/>
    </font>
    <font>
      <b/>
      <sz val="14"/>
      <name val="Times New Roman"/>
      <family val="1"/>
    </font>
    <font>
      <sz val="12"/>
      <name val="Times New Roman"/>
      <family val="1"/>
    </font>
    <font>
      <sz val="10"/>
      <name val="Times New Roman"/>
      <family val="1"/>
    </font>
    <font>
      <sz val="9"/>
      <name val="Times New Roman"/>
      <family val="1"/>
    </font>
    <font>
      <sz val="8"/>
      <name val="Times New Roman"/>
      <family val="1"/>
    </font>
    <font>
      <sz val="9"/>
      <name val="Times New Roman"/>
      <family val="1"/>
      <charset val="163"/>
    </font>
    <font>
      <b/>
      <sz val="8"/>
      <color theme="1"/>
      <name val="Times New Roman"/>
      <family val="1"/>
      <charset val="163"/>
    </font>
    <font>
      <sz val="9"/>
      <name val="Arial"/>
      <family val="2"/>
      <charset val="163"/>
    </font>
    <font>
      <sz val="9"/>
      <color indexed="8"/>
      <name val="Times New Roman"/>
      <family val="1"/>
    </font>
    <font>
      <b/>
      <sz val="9"/>
      <name val="Times New Roman"/>
      <family val="1"/>
      <charset val="163"/>
    </font>
    <font>
      <b/>
      <sz val="9"/>
      <color theme="1"/>
      <name val="Times New Roman"/>
      <family val="1"/>
      <charset val="163"/>
    </font>
    <font>
      <b/>
      <sz val="9"/>
      <name val="Times New Roman"/>
      <family val="1"/>
    </font>
    <font>
      <b/>
      <i/>
      <sz val="12"/>
      <name val="Times New Roman"/>
      <family val="1"/>
    </font>
    <font>
      <sz val="9"/>
      <color indexed="8"/>
      <name val="Times New Roman"/>
      <family val="1"/>
      <charset val="163"/>
    </font>
    <font>
      <b/>
      <sz val="9"/>
      <color rgb="FFFF0000"/>
      <name val="Times New Roman"/>
      <family val="1"/>
      <charset val="163"/>
    </font>
    <font>
      <i/>
      <sz val="14"/>
      <color theme="1"/>
      <name val="Times New Roman"/>
      <family val="1"/>
    </font>
    <font>
      <i/>
      <sz val="12"/>
      <name val="Times New Roman"/>
      <family val="1"/>
    </font>
    <font>
      <b/>
      <sz val="12"/>
      <name val="Times New Roman"/>
      <family val="1"/>
    </font>
    <font>
      <i/>
      <sz val="11"/>
      <name val="Times New Roman"/>
      <family val="1"/>
      <charset val="163"/>
    </font>
    <font>
      <b/>
      <sz val="11"/>
      <name val="Times New Roman"/>
      <family val="1"/>
      <charset val="163"/>
    </font>
    <font>
      <sz val="11"/>
      <name val="Arial"/>
      <family val="2"/>
      <charset val="163"/>
    </font>
    <font>
      <sz val="7"/>
      <name val="Times New Roman"/>
      <family val="1"/>
    </font>
    <font>
      <b/>
      <sz val="7"/>
      <name val="Times New Roman"/>
      <family val="1"/>
    </font>
    <font>
      <b/>
      <i/>
      <sz val="14"/>
      <name val="Times New Roman"/>
      <family val="1"/>
    </font>
    <font>
      <b/>
      <sz val="8"/>
      <name val="Times New Roman"/>
      <family val="1"/>
      <charset val="163"/>
    </font>
    <font>
      <b/>
      <sz val="8"/>
      <name val="Arial"/>
      <family val="2"/>
      <charset val="163"/>
    </font>
    <font>
      <sz val="8"/>
      <name val="Times New Roman"/>
      <family val="1"/>
      <charset val="163"/>
    </font>
    <font>
      <sz val="8"/>
      <color theme="1"/>
      <name val="Times New Roman"/>
      <family val="1"/>
      <charset val="163"/>
    </font>
    <font>
      <i/>
      <sz val="7"/>
      <name val="Times New Roman"/>
      <family val="1"/>
    </font>
    <font>
      <i/>
      <sz val="7"/>
      <name val="Times New Roman"/>
      <family val="1"/>
      <charset val="163"/>
    </font>
    <font>
      <i/>
      <sz val="7"/>
      <color theme="1"/>
      <name val="Times New Roman"/>
      <family val="1"/>
    </font>
    <font>
      <i/>
      <sz val="9"/>
      <name val="Times New Roman"/>
      <family val="1"/>
      <charset val="163"/>
    </font>
    <font>
      <i/>
      <sz val="7"/>
      <name val="Arial"/>
      <family val="2"/>
    </font>
    <font>
      <b/>
      <sz val="8"/>
      <name val="Wingdings 2"/>
      <family val="1"/>
      <charset val="163"/>
    </font>
    <font>
      <b/>
      <sz val="8"/>
      <name val="Wingdings 2"/>
      <family val="1"/>
      <charset val="2"/>
    </font>
    <font>
      <sz val="9"/>
      <color rgb="FFFF0000"/>
      <name val="Times New Roman"/>
      <family val="1"/>
      <charset val="163"/>
    </font>
    <font>
      <b/>
      <sz val="9"/>
      <color indexed="8"/>
      <name val="Times New Roman"/>
      <family val="1"/>
      <charset val="163"/>
    </font>
    <font>
      <b/>
      <sz val="8"/>
      <color indexed="8"/>
      <name val="Times New Roman"/>
      <family val="1"/>
    </font>
    <font>
      <b/>
      <sz val="8"/>
      <name val="Times New Roman"/>
      <family val="1"/>
    </font>
    <font>
      <sz val="8"/>
      <name val="Arial"/>
      <family val="2"/>
    </font>
    <font>
      <b/>
      <sz val="9"/>
      <name val="Arial"/>
      <family val="2"/>
      <charset val="163"/>
    </font>
    <font>
      <b/>
      <sz val="7"/>
      <name val="Arial"/>
      <family val="2"/>
    </font>
    <font>
      <b/>
      <sz val="7"/>
      <name val="Arial"/>
      <family val="2"/>
      <charset val="163"/>
    </font>
    <font>
      <sz val="7"/>
      <name val="Arial"/>
      <family val="2"/>
    </font>
    <font>
      <sz val="7"/>
      <name val="Arial"/>
      <family val="2"/>
      <charset val="163"/>
    </font>
    <font>
      <sz val="7"/>
      <color theme="1"/>
      <name val="Times New Roman"/>
      <family val="1"/>
    </font>
    <font>
      <sz val="7"/>
      <color theme="1"/>
      <name val="Arial"/>
      <family val="2"/>
    </font>
    <font>
      <b/>
      <i/>
      <sz val="12"/>
      <name val="Times New Roman"/>
      <family val="1"/>
      <charset val="163"/>
    </font>
    <font>
      <i/>
      <sz val="8"/>
      <name val="Times New Roman"/>
      <family val="1"/>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right/>
      <top/>
      <bottom style="thin">
        <color indexed="64"/>
      </bottom>
      <diagonal/>
    </border>
  </borders>
  <cellStyleXfs count="10">
    <xf numFmtId="0" fontId="0" fillId="0" borderId="0"/>
    <xf numFmtId="9" fontId="1" fillId="0" borderId="0" applyFont="0" applyFill="0" applyBorder="0" applyAlignment="0" applyProtection="0"/>
    <xf numFmtId="0" fontId="1" fillId="0" borderId="0"/>
    <xf numFmtId="0" fontId="5" fillId="0" borderId="0"/>
    <xf numFmtId="9"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0" fontId="5" fillId="0" borderId="0"/>
  </cellStyleXfs>
  <cellXfs count="501">
    <xf numFmtId="0" fontId="0" fillId="0" borderId="0" xfId="0"/>
    <xf numFmtId="0" fontId="11" fillId="0" borderId="0" xfId="0" applyFont="1"/>
    <xf numFmtId="1" fontId="13" fillId="3" borderId="1" xfId="0" applyNumberFormat="1" applyFont="1" applyFill="1" applyBorder="1" applyAlignment="1">
      <alignment horizontal="center" vertical="center" wrapText="1"/>
    </xf>
    <xf numFmtId="2" fontId="9" fillId="2" borderId="6" xfId="3" applyNumberFormat="1" applyFont="1" applyFill="1" applyBorder="1" applyAlignment="1" applyProtection="1">
      <alignment horizontal="center" wrapText="1"/>
      <protection locked="0"/>
    </xf>
    <xf numFmtId="0" fontId="13"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14" fontId="9" fillId="3" borderId="1" xfId="0" applyNumberFormat="1" applyFont="1" applyFill="1" applyBorder="1" applyAlignment="1">
      <alignment horizontal="right" vertical="center" wrapText="1"/>
    </xf>
    <xf numFmtId="2" fontId="9" fillId="3" borderId="1" xfId="0" applyNumberFormat="1" applyFont="1" applyFill="1" applyBorder="1" applyAlignment="1">
      <alignment horizontal="center" vertical="center" wrapText="1"/>
    </xf>
    <xf numFmtId="165" fontId="13" fillId="3" borderId="1" xfId="0" applyNumberFormat="1" applyFont="1" applyFill="1" applyBorder="1" applyAlignment="1">
      <alignment horizontal="right" vertical="center" wrapText="1"/>
    </xf>
    <xf numFmtId="166" fontId="13" fillId="3" borderId="1" xfId="0"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2" fontId="13" fillId="4" borderId="1" xfId="0" applyNumberFormat="1" applyFont="1" applyFill="1" applyBorder="1" applyAlignment="1">
      <alignment horizontal="right" vertical="center" wrapText="1"/>
    </xf>
    <xf numFmtId="14" fontId="13" fillId="4" borderId="1" xfId="0" applyNumberFormat="1" applyFont="1" applyFill="1" applyBorder="1" applyAlignment="1">
      <alignment horizontal="right" vertical="center" wrapText="1"/>
    </xf>
    <xf numFmtId="14" fontId="9" fillId="4" borderId="1" xfId="0" applyNumberFormat="1" applyFont="1" applyFill="1" applyBorder="1" applyAlignment="1">
      <alignment horizontal="right" vertical="center" wrapText="1"/>
    </xf>
    <xf numFmtId="2" fontId="9" fillId="4" borderId="1" xfId="0" applyNumberFormat="1" applyFont="1" applyFill="1" applyBorder="1" applyAlignment="1">
      <alignment horizontal="center" vertical="center" wrapText="1"/>
    </xf>
    <xf numFmtId="1" fontId="9" fillId="4" borderId="1" xfId="0" applyNumberFormat="1" applyFont="1" applyFill="1" applyBorder="1" applyAlignment="1">
      <alignment horizontal="center" vertical="center" wrapText="1"/>
    </xf>
    <xf numFmtId="165" fontId="13" fillId="4" borderId="1" xfId="0" applyNumberFormat="1" applyFont="1" applyFill="1" applyBorder="1" applyAlignment="1">
      <alignment horizontal="right" vertical="center" wrapText="1"/>
    </xf>
    <xf numFmtId="165" fontId="9" fillId="4" borderId="1" xfId="0" applyNumberFormat="1" applyFont="1" applyFill="1" applyBorder="1" applyAlignment="1">
      <alignment horizontal="right" vertical="center" wrapText="1"/>
    </xf>
    <xf numFmtId="1" fontId="13" fillId="4" borderId="1" xfId="0" applyNumberFormat="1" applyFont="1" applyFill="1" applyBorder="1" applyAlignment="1">
      <alignment horizontal="center" vertical="center" wrapText="1"/>
    </xf>
    <xf numFmtId="0" fontId="13" fillId="4" borderId="1" xfId="0" applyFont="1" applyFill="1" applyBorder="1" applyAlignment="1">
      <alignment horizontal="center" vertical="center"/>
    </xf>
    <xf numFmtId="167" fontId="13" fillId="4" borderId="1" xfId="0" applyNumberFormat="1" applyFont="1" applyFill="1" applyBorder="1" applyAlignment="1">
      <alignment horizontal="center" vertical="center" wrapText="1"/>
    </xf>
    <xf numFmtId="166" fontId="13" fillId="4" borderId="1" xfId="0" applyNumberFormat="1" applyFont="1" applyFill="1" applyBorder="1" applyAlignment="1">
      <alignment horizontal="center" vertical="center" wrapText="1"/>
    </xf>
    <xf numFmtId="2" fontId="9" fillId="2" borderId="10" xfId="3" applyNumberFormat="1" applyFont="1" applyFill="1" applyBorder="1" applyAlignment="1" applyProtection="1">
      <alignment horizontal="center" wrapText="1"/>
      <protection locked="0"/>
    </xf>
    <xf numFmtId="14" fontId="9" fillId="2" borderId="10" xfId="3" applyNumberFormat="1" applyFont="1" applyFill="1" applyBorder="1" applyAlignment="1" applyProtection="1">
      <alignment horizontal="right" wrapText="1"/>
      <protection locked="0"/>
    </xf>
    <xf numFmtId="14" fontId="9" fillId="2" borderId="6" xfId="3" applyNumberFormat="1" applyFont="1" applyFill="1" applyBorder="1" applyAlignment="1" applyProtection="1">
      <alignment horizontal="right" wrapText="1"/>
      <protection locked="0"/>
    </xf>
    <xf numFmtId="14" fontId="9" fillId="2" borderId="10" xfId="0" applyNumberFormat="1" applyFont="1" applyFill="1" applyBorder="1" applyAlignment="1">
      <alignment horizontal="center" wrapText="1"/>
    </xf>
    <xf numFmtId="14" fontId="9" fillId="2" borderId="6" xfId="0" applyNumberFormat="1" applyFont="1" applyFill="1" applyBorder="1" applyAlignment="1">
      <alignment horizontal="center" wrapText="1"/>
    </xf>
    <xf numFmtId="14" fontId="9" fillId="2" borderId="8" xfId="0" applyNumberFormat="1" applyFont="1" applyFill="1" applyBorder="1" applyAlignment="1">
      <alignment horizontal="center" wrapText="1"/>
    </xf>
    <xf numFmtId="2" fontId="9" fillId="2" borderId="6" xfId="0" applyNumberFormat="1" applyFont="1" applyFill="1" applyBorder="1" applyAlignment="1">
      <alignment horizontal="center" wrapText="1"/>
    </xf>
    <xf numFmtId="2" fontId="9" fillId="2" borderId="10" xfId="0" applyNumberFormat="1" applyFont="1" applyFill="1" applyBorder="1" applyAlignment="1">
      <alignment horizontal="center" wrapText="1"/>
    </xf>
    <xf numFmtId="165" fontId="13" fillId="2" borderId="6" xfId="0" applyNumberFormat="1" applyFont="1" applyFill="1" applyBorder="1" applyAlignment="1">
      <alignment horizontal="center" wrapText="1"/>
    </xf>
    <xf numFmtId="2" fontId="9" fillId="2" borderId="8" xfId="0" applyNumberFormat="1" applyFont="1" applyFill="1" applyBorder="1" applyAlignment="1">
      <alignment horizontal="center" wrapText="1"/>
    </xf>
    <xf numFmtId="14" fontId="7" fillId="2" borderId="6" xfId="3" applyNumberFormat="1" applyFont="1" applyFill="1" applyBorder="1" applyAlignment="1" applyProtection="1">
      <alignment horizontal="right" wrapText="1"/>
      <protection locked="0"/>
    </xf>
    <xf numFmtId="165" fontId="13" fillId="2" borderId="10" xfId="0" applyNumberFormat="1" applyFont="1" applyFill="1" applyBorder="1" applyAlignment="1">
      <alignment horizontal="center" wrapText="1"/>
    </xf>
    <xf numFmtId="2" fontId="7" fillId="2" borderId="6" xfId="3" applyNumberFormat="1" applyFont="1" applyFill="1" applyBorder="1" applyAlignment="1" applyProtection="1">
      <alignment horizontal="center" wrapText="1"/>
      <protection locked="0"/>
    </xf>
    <xf numFmtId="2" fontId="7" fillId="2" borderId="8" xfId="3" applyNumberFormat="1" applyFont="1" applyFill="1" applyBorder="1" applyAlignment="1" applyProtection="1">
      <alignment horizontal="center" wrapText="1"/>
      <protection locked="0"/>
    </xf>
    <xf numFmtId="14" fontId="7" fillId="2" borderId="8" xfId="3" applyNumberFormat="1" applyFont="1" applyFill="1" applyBorder="1" applyAlignment="1" applyProtection="1">
      <alignment horizontal="right" wrapText="1"/>
      <protection locked="0"/>
    </xf>
    <xf numFmtId="165" fontId="13" fillId="2" borderId="8" xfId="0" applyNumberFormat="1" applyFont="1" applyFill="1" applyBorder="1" applyAlignment="1">
      <alignment horizontal="center" wrapText="1"/>
    </xf>
    <xf numFmtId="0" fontId="21" fillId="0" borderId="0" xfId="2" applyFont="1" applyAlignment="1">
      <alignment horizontal="center"/>
    </xf>
    <xf numFmtId="0" fontId="21" fillId="0" borderId="0" xfId="2" applyFont="1" applyAlignment="1">
      <alignment horizontal="center" vertical="center"/>
    </xf>
    <xf numFmtId="0" fontId="5" fillId="0" borderId="0" xfId="2" applyFont="1" applyAlignment="1">
      <alignment horizontal="left" vertical="center"/>
    </xf>
    <xf numFmtId="0" fontId="21" fillId="0" borderId="0" xfId="2" applyFont="1" applyAlignment="1">
      <alignment vertical="center"/>
    </xf>
    <xf numFmtId="0" fontId="21" fillId="0" borderId="0" xfId="2" applyFont="1"/>
    <xf numFmtId="0" fontId="5" fillId="0" borderId="0" xfId="2" applyFont="1"/>
    <xf numFmtId="0" fontId="20" fillId="0" borderId="0" xfId="2" applyFont="1" applyAlignment="1">
      <alignment horizontal="center" vertical="center"/>
    </xf>
    <xf numFmtId="0" fontId="22" fillId="0" borderId="0" xfId="2" applyFont="1" applyAlignment="1">
      <alignment horizontal="left" vertical="center"/>
    </xf>
    <xf numFmtId="0" fontId="16" fillId="0" borderId="0" xfId="2" applyFont="1" applyAlignment="1">
      <alignment horizontal="center" vertical="center"/>
    </xf>
    <xf numFmtId="0" fontId="20" fillId="0" borderId="0" xfId="2" applyFont="1" applyAlignment="1">
      <alignment horizontal="left" vertical="center"/>
    </xf>
    <xf numFmtId="0" fontId="6" fillId="0" borderId="1" xfId="2" applyFont="1" applyBorder="1" applyAlignment="1">
      <alignment horizontal="center" vertical="center" wrapText="1"/>
    </xf>
    <xf numFmtId="0" fontId="6" fillId="0" borderId="1" xfId="0" applyFont="1" applyBorder="1" applyAlignment="1">
      <alignment horizontal="center" vertical="center" wrapText="1"/>
    </xf>
    <xf numFmtId="0" fontId="18" fillId="4" borderId="1" xfId="2" applyFont="1" applyFill="1" applyBorder="1" applyAlignment="1">
      <alignment horizontal="center" vertical="center"/>
    </xf>
    <xf numFmtId="0" fontId="13" fillId="4" borderId="1" xfId="2" applyFont="1" applyFill="1" applyBorder="1" applyAlignment="1">
      <alignment horizontal="center" vertical="center"/>
    </xf>
    <xf numFmtId="3" fontId="13" fillId="4" borderId="1" xfId="2" applyNumberFormat="1" applyFont="1" applyFill="1" applyBorder="1" applyAlignment="1">
      <alignment horizontal="center" vertical="center"/>
    </xf>
    <xf numFmtId="3" fontId="13" fillId="4" borderId="1" xfId="2" applyNumberFormat="1" applyFont="1" applyFill="1" applyBorder="1" applyAlignment="1">
      <alignment horizontal="right" vertical="center"/>
    </xf>
    <xf numFmtId="0" fontId="13" fillId="3" borderId="1" xfId="2" applyFont="1" applyFill="1" applyBorder="1" applyAlignment="1">
      <alignment horizontal="center" vertical="center"/>
    </xf>
    <xf numFmtId="0" fontId="13" fillId="3" borderId="1" xfId="2" applyFont="1" applyFill="1" applyBorder="1" applyAlignment="1">
      <alignment horizontal="left" vertical="center" wrapText="1"/>
    </xf>
    <xf numFmtId="0" fontId="13" fillId="3" borderId="1" xfId="2" applyFont="1" applyFill="1" applyBorder="1" applyAlignment="1">
      <alignment horizontal="center" vertical="center" wrapText="1"/>
    </xf>
    <xf numFmtId="3" fontId="13" fillId="3" borderId="1" xfId="2" applyNumberFormat="1" applyFont="1" applyFill="1" applyBorder="1" applyAlignment="1">
      <alignment vertical="center" wrapText="1"/>
    </xf>
    <xf numFmtId="0" fontId="13" fillId="3" borderId="1" xfId="2" applyFont="1" applyFill="1" applyBorder="1" applyAlignment="1">
      <alignment horizontal="right" vertical="center" wrapText="1"/>
    </xf>
    <xf numFmtId="0" fontId="13" fillId="3" borderId="1" xfId="2" applyFont="1" applyFill="1" applyBorder="1" applyAlignment="1">
      <alignment vertical="center" wrapText="1"/>
    </xf>
    <xf numFmtId="0" fontId="9" fillId="0" borderId="10" xfId="2" applyFont="1" applyBorder="1" applyAlignment="1">
      <alignment horizontal="center" wrapText="1"/>
    </xf>
    <xf numFmtId="0" fontId="9" fillId="0" borderId="6" xfId="2" applyFont="1" applyBorder="1" applyAlignment="1">
      <alignment horizontal="left" wrapText="1"/>
    </xf>
    <xf numFmtId="0" fontId="13" fillId="0" borderId="7" xfId="2" applyFont="1" applyBorder="1" applyAlignment="1">
      <alignment horizontal="center" wrapText="1"/>
    </xf>
    <xf numFmtId="0" fontId="9" fillId="0" borderId="7" xfId="2" applyFont="1" applyBorder="1" applyAlignment="1">
      <alignment horizontal="center" wrapText="1"/>
    </xf>
    <xf numFmtId="0" fontId="13" fillId="0" borderId="10" xfId="2" applyFont="1" applyBorder="1" applyAlignment="1">
      <alignment horizontal="center" wrapText="1"/>
    </xf>
    <xf numFmtId="3" fontId="13" fillId="0" borderId="10" xfId="0" applyNumberFormat="1" applyFont="1" applyBorder="1" applyAlignment="1">
      <alignment wrapText="1"/>
    </xf>
    <xf numFmtId="3" fontId="9" fillId="0" borderId="10" xfId="2" applyNumberFormat="1" applyFont="1" applyBorder="1" applyAlignment="1">
      <alignment wrapText="1"/>
    </xf>
    <xf numFmtId="3" fontId="9" fillId="0" borderId="10" xfId="0" applyNumberFormat="1" applyFont="1" applyBorder="1" applyAlignment="1">
      <alignment horizontal="right" wrapText="1"/>
    </xf>
    <xf numFmtId="0" fontId="9" fillId="0" borderId="6" xfId="2" applyFont="1" applyBorder="1" applyAlignment="1">
      <alignment horizontal="center" wrapText="1"/>
    </xf>
    <xf numFmtId="0" fontId="13" fillId="0" borderId="6" xfId="2" applyFont="1" applyBorder="1" applyAlignment="1">
      <alignment horizontal="center" wrapText="1"/>
    </xf>
    <xf numFmtId="3" fontId="13" fillId="0" borderId="6" xfId="0" applyNumberFormat="1" applyFont="1" applyBorder="1" applyAlignment="1">
      <alignment wrapText="1"/>
    </xf>
    <xf numFmtId="3" fontId="9" fillId="0" borderId="6" xfId="2" applyNumberFormat="1" applyFont="1" applyBorder="1" applyAlignment="1">
      <alignment wrapText="1"/>
    </xf>
    <xf numFmtId="3" fontId="9" fillId="0" borderId="6" xfId="0" applyNumberFormat="1" applyFont="1" applyBorder="1" applyAlignment="1">
      <alignment horizontal="right" wrapText="1"/>
    </xf>
    <xf numFmtId="0" fontId="13" fillId="0" borderId="8" xfId="2" applyFont="1" applyBorder="1" applyAlignment="1">
      <alignment horizontal="center" wrapText="1"/>
    </xf>
    <xf numFmtId="0" fontId="13" fillId="3" borderId="1" xfId="2" applyFont="1" applyFill="1" applyBorder="1" applyAlignment="1">
      <alignment horizontal="left" vertical="center"/>
    </xf>
    <xf numFmtId="0" fontId="9" fillId="0" borderId="6" xfId="2" applyFont="1" applyBorder="1" applyAlignment="1">
      <alignment horizontal="center" vertical="center"/>
    </xf>
    <xf numFmtId="0" fontId="9" fillId="0" borderId="7" xfId="2" applyFont="1" applyBorder="1" applyAlignment="1">
      <alignment horizontal="left" wrapText="1"/>
    </xf>
    <xf numFmtId="0" fontId="13" fillId="3" borderId="1" xfId="2" applyFont="1" applyFill="1" applyBorder="1" applyAlignment="1">
      <alignment vertical="center"/>
    </xf>
    <xf numFmtId="0" fontId="9" fillId="0" borderId="1" xfId="2" applyFont="1" applyBorder="1" applyAlignment="1">
      <alignment horizontal="center" wrapText="1"/>
    </xf>
    <xf numFmtId="0" fontId="9" fillId="0" borderId="1" xfId="2" applyFont="1" applyBorder="1" applyAlignment="1">
      <alignment horizontal="left" wrapText="1"/>
    </xf>
    <xf numFmtId="0" fontId="13" fillId="0" borderId="1" xfId="2" applyFont="1" applyBorder="1" applyAlignment="1">
      <alignment horizontal="center" wrapText="1"/>
    </xf>
    <xf numFmtId="0" fontId="9" fillId="0" borderId="1" xfId="2" applyFont="1" applyBorder="1" applyAlignment="1">
      <alignment horizontal="center" vertical="center"/>
    </xf>
    <xf numFmtId="3" fontId="13" fillId="0" borderId="1" xfId="0" applyNumberFormat="1" applyFont="1" applyBorder="1" applyAlignment="1">
      <alignment wrapText="1"/>
    </xf>
    <xf numFmtId="3" fontId="9" fillId="0" borderId="1" xfId="2" applyNumberFormat="1" applyFont="1" applyBorder="1" applyAlignment="1">
      <alignment wrapText="1"/>
    </xf>
    <xf numFmtId="3" fontId="9" fillId="0" borderId="1" xfId="0" applyNumberFormat="1" applyFont="1" applyBorder="1" applyAlignment="1">
      <alignment horizontal="right" wrapText="1"/>
    </xf>
    <xf numFmtId="0" fontId="24" fillId="0" borderId="0" xfId="0" applyFont="1"/>
    <xf numFmtId="0" fontId="25" fillId="2" borderId="0" xfId="0" applyFont="1" applyFill="1" applyAlignment="1">
      <alignment horizontal="center" vertical="center"/>
    </xf>
    <xf numFmtId="0" fontId="26" fillId="2" borderId="0" xfId="0" applyFont="1" applyFill="1" applyAlignment="1">
      <alignment horizontal="right" vertical="center"/>
    </xf>
    <xf numFmtId="0" fontId="25" fillId="2" borderId="0" xfId="0" applyFont="1" applyFill="1" applyAlignment="1">
      <alignment horizontal="right" vertical="center"/>
    </xf>
    <xf numFmtId="0" fontId="26" fillId="2" borderId="0" xfId="0" applyFont="1" applyFill="1" applyAlignment="1">
      <alignment horizontal="center" vertical="center"/>
    </xf>
    <xf numFmtId="0" fontId="25" fillId="2" borderId="0" xfId="0" applyFont="1" applyFill="1" applyAlignment="1">
      <alignment vertical="center"/>
    </xf>
    <xf numFmtId="3" fontId="25" fillId="2" borderId="0" xfId="0" applyNumberFormat="1" applyFont="1" applyFill="1" applyAlignment="1">
      <alignment vertical="center"/>
    </xf>
    <xf numFmtId="0" fontId="25" fillId="0" borderId="0" xfId="0" applyFont="1" applyAlignment="1">
      <alignment vertical="center"/>
    </xf>
    <xf numFmtId="0" fontId="6" fillId="2" borderId="0" xfId="2" applyFont="1" applyFill="1" applyAlignment="1">
      <alignment vertical="center"/>
    </xf>
    <xf numFmtId="165" fontId="25" fillId="2" borderId="0" xfId="0" applyNumberFormat="1" applyFont="1" applyFill="1" applyAlignment="1">
      <alignment horizontal="right" vertical="center"/>
    </xf>
    <xf numFmtId="165" fontId="4" fillId="2" borderId="0" xfId="0" applyNumberFormat="1" applyFont="1" applyFill="1" applyAlignment="1">
      <alignment vertical="center"/>
    </xf>
    <xf numFmtId="165" fontId="25" fillId="2" borderId="0" xfId="0" applyNumberFormat="1" applyFont="1" applyFill="1" applyAlignment="1">
      <alignment vertical="center"/>
    </xf>
    <xf numFmtId="0" fontId="11" fillId="2" borderId="0" xfId="0" applyFont="1" applyFill="1"/>
    <xf numFmtId="0" fontId="13" fillId="2" borderId="0" xfId="0" applyFont="1" applyFill="1" applyAlignment="1">
      <alignment horizontal="center" vertical="center" wrapText="1"/>
    </xf>
    <xf numFmtId="0" fontId="27" fillId="2" borderId="0" xfId="0" applyFont="1" applyFill="1" applyAlignment="1">
      <alignment horizontal="center" vertical="center"/>
    </xf>
    <xf numFmtId="0" fontId="27" fillId="2" borderId="12" xfId="0" applyFont="1" applyFill="1" applyBorder="1" applyAlignment="1">
      <alignment horizontal="center" vertical="center"/>
    </xf>
    <xf numFmtId="165" fontId="28" fillId="2" borderId="1" xfId="0" applyNumberFormat="1" applyFont="1" applyFill="1" applyBorder="1" applyAlignment="1">
      <alignment vertical="center" wrapText="1"/>
    </xf>
    <xf numFmtId="0" fontId="29" fillId="2" borderId="0" xfId="0" applyFont="1" applyFill="1"/>
    <xf numFmtId="0" fontId="30" fillId="2" borderId="0" xfId="0" applyFont="1" applyFill="1"/>
    <xf numFmtId="165" fontId="28" fillId="2" borderId="5" xfId="0" applyNumberFormat="1" applyFont="1" applyFill="1" applyBorder="1" applyAlignment="1">
      <alignment horizontal="right" vertical="center" wrapText="1"/>
    </xf>
    <xf numFmtId="0" fontId="30" fillId="2" borderId="1" xfId="0" applyFont="1" applyFill="1" applyBorder="1" applyAlignment="1">
      <alignment horizontal="center" vertical="center" textRotation="90"/>
    </xf>
    <xf numFmtId="166" fontId="30" fillId="2" borderId="1" xfId="0" applyNumberFormat="1" applyFont="1" applyFill="1" applyBorder="1" applyAlignment="1">
      <alignment horizontal="center" vertical="center" textRotation="90"/>
    </xf>
    <xf numFmtId="0" fontId="13" fillId="2" borderId="5"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33" fillId="2" borderId="1" xfId="0" applyFont="1" applyFill="1" applyBorder="1" applyAlignment="1">
      <alignment horizontal="center" vertical="center" wrapText="1"/>
    </xf>
    <xf numFmtId="3" fontId="32" fillId="2" borderId="1" xfId="0" applyNumberFormat="1" applyFont="1" applyFill="1" applyBorder="1" applyAlignment="1">
      <alignment horizontal="center" vertical="center" wrapText="1"/>
    </xf>
    <xf numFmtId="166" fontId="32" fillId="2" borderId="1" xfId="0" applyNumberFormat="1" applyFont="1" applyFill="1" applyBorder="1" applyAlignment="1">
      <alignment horizontal="center" vertical="center" wrapText="1"/>
    </xf>
    <xf numFmtId="0" fontId="32" fillId="0" borderId="1" xfId="0" applyFont="1" applyBorder="1" applyAlignment="1">
      <alignment horizontal="center" vertical="center" wrapText="1"/>
    </xf>
    <xf numFmtId="0" fontId="34" fillId="2" borderId="1" xfId="2" applyFont="1" applyFill="1" applyBorder="1" applyAlignment="1">
      <alignment horizontal="center" vertical="center" wrapText="1"/>
    </xf>
    <xf numFmtId="1" fontId="34" fillId="2" borderId="1" xfId="2" applyNumberFormat="1" applyFont="1" applyFill="1" applyBorder="1" applyAlignment="1">
      <alignment horizontal="center" vertical="center" wrapText="1"/>
    </xf>
    <xf numFmtId="0" fontId="32" fillId="2" borderId="1" xfId="2" applyFont="1" applyFill="1" applyBorder="1" applyAlignment="1">
      <alignment horizontal="center" vertical="center" wrapText="1"/>
    </xf>
    <xf numFmtId="1" fontId="32" fillId="2" borderId="1" xfId="0" applyNumberFormat="1" applyFont="1" applyFill="1" applyBorder="1" applyAlignment="1">
      <alignment horizontal="center" vertical="center" wrapText="1"/>
    </xf>
    <xf numFmtId="0" fontId="35" fillId="2" borderId="1" xfId="0" applyFont="1" applyFill="1" applyBorder="1" applyAlignment="1">
      <alignment horizontal="center" vertical="center" wrapText="1"/>
    </xf>
    <xf numFmtId="0" fontId="36" fillId="2" borderId="0" xfId="0" applyFont="1" applyFill="1" applyAlignment="1">
      <alignment horizontal="center"/>
    </xf>
    <xf numFmtId="0" fontId="13" fillId="3" borderId="1" xfId="0" applyFont="1" applyFill="1" applyBorder="1" applyAlignment="1">
      <alignment horizontal="left" vertical="center"/>
    </xf>
    <xf numFmtId="14" fontId="9" fillId="3" borderId="1" xfId="0" applyNumberFormat="1" applyFont="1" applyFill="1" applyBorder="1" applyAlignment="1">
      <alignment horizontal="center" vertical="center" wrapText="1"/>
    </xf>
    <xf numFmtId="2" fontId="13" fillId="3" borderId="1" xfId="0" applyNumberFormat="1" applyFont="1" applyFill="1" applyBorder="1" applyAlignment="1">
      <alignment horizontal="center" vertical="center" wrapText="1"/>
    </xf>
    <xf numFmtId="9" fontId="13" fillId="3" borderId="1" xfId="0" applyNumberFormat="1" applyFont="1" applyFill="1" applyBorder="1" applyAlignment="1">
      <alignment horizontal="center" vertical="center" wrapText="1"/>
    </xf>
    <xf numFmtId="9" fontId="13" fillId="3" borderId="1" xfId="1" applyFont="1" applyFill="1" applyBorder="1" applyAlignment="1">
      <alignment horizontal="center" vertical="center" wrapText="1"/>
    </xf>
    <xf numFmtId="165" fontId="13" fillId="3" borderId="1" xfId="0" applyNumberFormat="1" applyFont="1" applyFill="1" applyBorder="1" applyAlignment="1">
      <alignment horizontal="center" vertical="center" wrapText="1"/>
    </xf>
    <xf numFmtId="14" fontId="13" fillId="3" borderId="1" xfId="0" applyNumberFormat="1" applyFont="1" applyFill="1" applyBorder="1" applyAlignment="1">
      <alignment horizontal="center" vertical="center" wrapText="1"/>
    </xf>
    <xf numFmtId="3" fontId="13" fillId="3" borderId="1" xfId="0" applyNumberFormat="1" applyFont="1" applyFill="1" applyBorder="1" applyAlignment="1">
      <alignment horizontal="right" vertical="center" wrapText="1"/>
    </xf>
    <xf numFmtId="2" fontId="13" fillId="4" borderId="1" xfId="0" applyNumberFormat="1" applyFont="1" applyFill="1" applyBorder="1" applyAlignment="1">
      <alignment horizontal="center" vertical="center" wrapText="1"/>
    </xf>
    <xf numFmtId="14" fontId="13" fillId="4" borderId="1" xfId="0" applyNumberFormat="1" applyFont="1" applyFill="1" applyBorder="1" applyAlignment="1">
      <alignment horizontal="center" vertical="center" wrapText="1"/>
    </xf>
    <xf numFmtId="14" fontId="18" fillId="4" borderId="1" xfId="0" applyNumberFormat="1" applyFont="1" applyFill="1" applyBorder="1" applyAlignment="1">
      <alignment horizontal="right" vertical="center" wrapText="1"/>
    </xf>
    <xf numFmtId="165" fontId="13" fillId="4" borderId="1" xfId="0" applyNumberFormat="1" applyFont="1" applyFill="1" applyBorder="1" applyAlignment="1">
      <alignment horizontal="center" vertical="center" wrapText="1"/>
    </xf>
    <xf numFmtId="168" fontId="13" fillId="4" borderId="1" xfId="0" applyNumberFormat="1" applyFont="1" applyFill="1" applyBorder="1" applyAlignment="1">
      <alignment horizontal="center" vertical="center" wrapText="1"/>
    </xf>
    <xf numFmtId="14" fontId="13" fillId="2" borderId="5" xfId="0" applyNumberFormat="1" applyFont="1" applyFill="1" applyBorder="1" applyAlignment="1">
      <alignment horizontal="center" vertical="center" wrapText="1"/>
    </xf>
    <xf numFmtId="2" fontId="13" fillId="2" borderId="5" xfId="0" applyNumberFormat="1" applyFont="1" applyFill="1" applyBorder="1" applyAlignment="1">
      <alignment horizontal="center" vertical="center" wrapText="1"/>
    </xf>
    <xf numFmtId="14" fontId="13" fillId="2" borderId="5" xfId="0" applyNumberFormat="1" applyFont="1" applyFill="1" applyBorder="1" applyAlignment="1">
      <alignment horizontal="right" vertical="center" wrapText="1"/>
    </xf>
    <xf numFmtId="9" fontId="13" fillId="2" borderId="5" xfId="0" applyNumberFormat="1" applyFont="1" applyFill="1" applyBorder="1" applyAlignment="1">
      <alignment horizontal="center" vertical="center" wrapText="1"/>
    </xf>
    <xf numFmtId="14" fontId="9" fillId="2" borderId="5" xfId="0" applyNumberFormat="1" applyFont="1" applyFill="1" applyBorder="1" applyAlignment="1">
      <alignment horizontal="right" vertical="center" wrapText="1"/>
    </xf>
    <xf numFmtId="9" fontId="13" fillId="2" borderId="5" xfId="1" applyFont="1" applyFill="1" applyBorder="1" applyAlignment="1">
      <alignment horizontal="center" vertical="center" wrapText="1"/>
    </xf>
    <xf numFmtId="165" fontId="13" fillId="2" borderId="5" xfId="0" applyNumberFormat="1" applyFont="1" applyFill="1" applyBorder="1" applyAlignment="1">
      <alignment horizontal="center" vertical="center" wrapText="1"/>
    </xf>
    <xf numFmtId="165" fontId="13" fillId="2" borderId="5" xfId="0" applyNumberFormat="1" applyFont="1" applyFill="1" applyBorder="1" applyAlignment="1">
      <alignment horizontal="right" vertical="center" wrapText="1"/>
    </xf>
    <xf numFmtId="1" fontId="28" fillId="0" borderId="5" xfId="0" applyNumberFormat="1" applyFont="1" applyBorder="1" applyAlignment="1">
      <alignment horizontal="center" vertical="center" wrapText="1"/>
    </xf>
    <xf numFmtId="0" fontId="28" fillId="0" borderId="5" xfId="0" applyFont="1" applyBorder="1" applyAlignment="1">
      <alignment horizontal="center" vertical="center"/>
    </xf>
    <xf numFmtId="0" fontId="28" fillId="2" borderId="5" xfId="0" applyFont="1" applyFill="1" applyBorder="1" applyAlignment="1">
      <alignment horizontal="center" vertical="center"/>
    </xf>
    <xf numFmtId="167" fontId="28" fillId="2" borderId="5" xfId="0" applyNumberFormat="1" applyFont="1" applyFill="1" applyBorder="1" applyAlignment="1">
      <alignment horizontal="center" vertical="center" wrapText="1"/>
    </xf>
    <xf numFmtId="166" fontId="28" fillId="0" borderId="5" xfId="0" applyNumberFormat="1" applyFont="1" applyBorder="1" applyAlignment="1">
      <alignment horizontal="center" vertical="center" wrapText="1"/>
    </xf>
    <xf numFmtId="168" fontId="28" fillId="2" borderId="5" xfId="0" applyNumberFormat="1" applyFont="1" applyFill="1" applyBorder="1" applyAlignment="1">
      <alignment horizontal="center" vertical="center" wrapText="1"/>
    </xf>
    <xf numFmtId="166" fontId="28" fillId="2" borderId="5" xfId="0" applyNumberFormat="1" applyFont="1" applyFill="1" applyBorder="1" applyAlignment="1">
      <alignment horizontal="center" vertical="center" wrapText="1"/>
    </xf>
    <xf numFmtId="165" fontId="10" fillId="2" borderId="5" xfId="2" applyNumberFormat="1" applyFont="1" applyFill="1" applyBorder="1" applyAlignment="1">
      <alignment horizontal="right" vertical="center"/>
    </xf>
    <xf numFmtId="0" fontId="37" fillId="2" borderId="5" xfId="0" applyFont="1" applyFill="1" applyBorder="1" applyAlignment="1">
      <alignment horizontal="center" vertical="center" wrapText="1"/>
    </xf>
    <xf numFmtId="166" fontId="28" fillId="2" borderId="5" xfId="2" applyNumberFormat="1" applyFont="1" applyFill="1" applyBorder="1" applyAlignment="1">
      <alignment horizontal="center" vertical="center" wrapText="1"/>
    </xf>
    <xf numFmtId="0" fontId="38" fillId="2" borderId="5" xfId="0" applyFont="1" applyFill="1" applyBorder="1" applyAlignment="1">
      <alignment horizontal="center" vertical="center" wrapText="1"/>
    </xf>
    <xf numFmtId="165" fontId="28" fillId="2" borderId="5" xfId="0" applyNumberFormat="1" applyFont="1" applyFill="1" applyBorder="1" applyAlignment="1">
      <alignment vertical="center" wrapText="1"/>
    </xf>
    <xf numFmtId="0" fontId="29" fillId="2" borderId="0" xfId="0" applyFont="1" applyFill="1" applyAlignment="1">
      <alignment vertical="center"/>
    </xf>
    <xf numFmtId="0" fontId="13" fillId="2" borderId="10" xfId="0" applyFont="1" applyFill="1" applyBorder="1" applyAlignment="1">
      <alignment horizontal="center" vertical="center" wrapText="1"/>
    </xf>
    <xf numFmtId="14" fontId="9" fillId="2" borderId="10" xfId="0" applyNumberFormat="1" applyFont="1" applyFill="1" applyBorder="1" applyAlignment="1">
      <alignment horizontal="center" vertical="center" wrapText="1"/>
    </xf>
    <xf numFmtId="0" fontId="9" fillId="2" borderId="10" xfId="0" applyFont="1" applyFill="1" applyBorder="1" applyAlignment="1">
      <alignment horizontal="center" vertical="center" wrapText="1"/>
    </xf>
    <xf numFmtId="2" fontId="9" fillId="2" borderId="10" xfId="0" applyNumberFormat="1" applyFont="1" applyFill="1" applyBorder="1" applyAlignment="1">
      <alignment horizontal="center" vertical="center" wrapText="1"/>
    </xf>
    <xf numFmtId="14" fontId="9" fillId="2" borderId="10" xfId="0" applyNumberFormat="1" applyFont="1" applyFill="1" applyBorder="1" applyAlignment="1">
      <alignment horizontal="right" vertical="center" wrapText="1"/>
    </xf>
    <xf numFmtId="9" fontId="9" fillId="2" borderId="10" xfId="0" applyNumberFormat="1" applyFont="1" applyFill="1" applyBorder="1" applyAlignment="1">
      <alignment horizontal="center" vertical="center" wrapText="1"/>
    </xf>
    <xf numFmtId="9" fontId="9" fillId="2" borderId="10" xfId="1" applyFont="1" applyFill="1" applyBorder="1" applyAlignment="1">
      <alignment horizontal="center" vertical="center" wrapText="1"/>
    </xf>
    <xf numFmtId="2" fontId="13" fillId="2" borderId="10" xfId="0" applyNumberFormat="1" applyFont="1" applyFill="1" applyBorder="1" applyAlignment="1">
      <alignment horizontal="center" vertical="center" wrapText="1"/>
    </xf>
    <xf numFmtId="2" fontId="9" fillId="2" borderId="10" xfId="3" applyNumberFormat="1" applyFont="1" applyFill="1" applyBorder="1" applyAlignment="1" applyProtection="1">
      <alignment horizontal="right" wrapText="1"/>
      <protection locked="0"/>
    </xf>
    <xf numFmtId="1" fontId="9" fillId="2" borderId="10" xfId="0" applyNumberFormat="1" applyFont="1" applyFill="1" applyBorder="1" applyAlignment="1">
      <alignment horizontal="center" wrapText="1"/>
    </xf>
    <xf numFmtId="14" fontId="9" fillId="2" borderId="10" xfId="0" applyNumberFormat="1" applyFont="1" applyFill="1" applyBorder="1" applyAlignment="1">
      <alignment horizontal="right" wrapText="1"/>
    </xf>
    <xf numFmtId="165" fontId="13" fillId="2" borderId="10" xfId="0" applyNumberFormat="1" applyFont="1" applyFill="1" applyBorder="1" applyAlignment="1">
      <alignment horizontal="right" wrapText="1"/>
    </xf>
    <xf numFmtId="165" fontId="9" fillId="2" borderId="10" xfId="0" applyNumberFormat="1" applyFont="1" applyFill="1" applyBorder="1" applyAlignment="1">
      <alignment horizontal="right" wrapText="1"/>
    </xf>
    <xf numFmtId="1" fontId="13" fillId="2" borderId="10" xfId="0" applyNumberFormat="1" applyFont="1" applyFill="1" applyBorder="1" applyAlignment="1">
      <alignment horizontal="center" vertical="center" wrapText="1"/>
    </xf>
    <xf numFmtId="0" fontId="13" fillId="2" borderId="10" xfId="0" applyFont="1" applyFill="1" applyBorder="1" applyAlignment="1">
      <alignment horizontal="center" vertical="center"/>
    </xf>
    <xf numFmtId="167" fontId="13" fillId="2" borderId="10" xfId="0" applyNumberFormat="1" applyFont="1" applyFill="1" applyBorder="1" applyAlignment="1">
      <alignment horizontal="center" vertical="center" wrapText="1"/>
    </xf>
    <xf numFmtId="166" fontId="13" fillId="0" borderId="10" xfId="0" applyNumberFormat="1" applyFont="1" applyBorder="1" applyAlignment="1">
      <alignment horizontal="center" vertical="center" wrapText="1"/>
    </xf>
    <xf numFmtId="14" fontId="13" fillId="2" borderId="10" xfId="0" applyNumberFormat="1" applyFont="1" applyFill="1" applyBorder="1" applyAlignment="1">
      <alignment horizontal="center" vertical="center" wrapText="1"/>
    </xf>
    <xf numFmtId="166" fontId="13" fillId="2" borderId="10" xfId="0" applyNumberFormat="1" applyFont="1" applyFill="1" applyBorder="1" applyAlignment="1">
      <alignment horizontal="center" vertical="center" wrapText="1"/>
    </xf>
    <xf numFmtId="165" fontId="13" fillId="2" borderId="10" xfId="0" applyNumberFormat="1" applyFont="1" applyFill="1" applyBorder="1" applyAlignment="1">
      <alignment horizontal="right" vertical="center" wrapText="1"/>
    </xf>
    <xf numFmtId="3" fontId="14" fillId="2" borderId="10" xfId="2" applyNumberFormat="1" applyFont="1" applyFill="1" applyBorder="1" applyAlignment="1">
      <alignment horizontal="right" vertical="center" wrapText="1"/>
    </xf>
    <xf numFmtId="166" fontId="13" fillId="2" borderId="10" xfId="2" applyNumberFormat="1" applyFont="1" applyFill="1" applyBorder="1" applyAlignment="1">
      <alignment horizontal="center" vertical="center" wrapText="1"/>
    </xf>
    <xf numFmtId="165" fontId="13" fillId="2" borderId="10" xfId="0" applyNumberFormat="1" applyFont="1" applyFill="1" applyBorder="1" applyAlignment="1">
      <alignment vertical="center" wrapText="1"/>
    </xf>
    <xf numFmtId="0" fontId="11" fillId="2" borderId="0" xfId="0" applyFont="1" applyFill="1" applyAlignment="1">
      <alignment vertical="center"/>
    </xf>
    <xf numFmtId="0" fontId="13" fillId="2" borderId="6" xfId="0" applyFont="1" applyFill="1" applyBorder="1" applyAlignment="1">
      <alignment horizontal="center" vertical="center" wrapText="1"/>
    </xf>
    <xf numFmtId="14" fontId="9" fillId="2" borderId="6" xfId="0" applyNumberFormat="1" applyFont="1" applyFill="1" applyBorder="1" applyAlignment="1">
      <alignment horizontal="center" vertical="center" wrapText="1"/>
    </xf>
    <xf numFmtId="0" fontId="9" fillId="2" borderId="6" xfId="0" applyFont="1" applyFill="1" applyBorder="1" applyAlignment="1">
      <alignment horizontal="center" vertical="center" wrapText="1"/>
    </xf>
    <xf numFmtId="2" fontId="9" fillId="2" borderId="6" xfId="0" applyNumberFormat="1" applyFont="1" applyFill="1" applyBorder="1" applyAlignment="1">
      <alignment horizontal="center" vertical="center" wrapText="1"/>
    </xf>
    <xf numFmtId="14" fontId="9" fillId="2" borderId="6" xfId="0" applyNumberFormat="1" applyFont="1" applyFill="1" applyBorder="1" applyAlignment="1">
      <alignment horizontal="right" vertical="center" wrapText="1"/>
    </xf>
    <xf numFmtId="9" fontId="9" fillId="2" borderId="6" xfId="0" applyNumberFormat="1" applyFont="1" applyFill="1" applyBorder="1" applyAlignment="1">
      <alignment horizontal="center" vertical="center" wrapText="1"/>
    </xf>
    <xf numFmtId="9" fontId="9" fillId="2" borderId="6" xfId="1" applyFont="1" applyFill="1" applyBorder="1" applyAlignment="1">
      <alignment horizontal="center" vertical="center" wrapText="1"/>
    </xf>
    <xf numFmtId="2" fontId="13" fillId="2" borderId="6" xfId="0" applyNumberFormat="1" applyFont="1" applyFill="1" applyBorder="1" applyAlignment="1">
      <alignment horizontal="center" vertical="center" wrapText="1"/>
    </xf>
    <xf numFmtId="2" fontId="9" fillId="2" borderId="6" xfId="3" applyNumberFormat="1" applyFont="1" applyFill="1" applyBorder="1" applyAlignment="1" applyProtection="1">
      <alignment horizontal="right" wrapText="1"/>
      <protection locked="0"/>
    </xf>
    <xf numFmtId="1" fontId="9" fillId="2" borderId="6" xfId="0" applyNumberFormat="1" applyFont="1" applyFill="1" applyBorder="1" applyAlignment="1">
      <alignment horizontal="center" wrapText="1"/>
    </xf>
    <xf numFmtId="14" fontId="9" fillId="2" borderId="6" xfId="0" applyNumberFormat="1" applyFont="1" applyFill="1" applyBorder="1" applyAlignment="1">
      <alignment horizontal="right" wrapText="1"/>
    </xf>
    <xf numFmtId="165" fontId="13" fillId="2" borderId="6" xfId="0" applyNumberFormat="1" applyFont="1" applyFill="1" applyBorder="1" applyAlignment="1">
      <alignment horizontal="right" wrapText="1"/>
    </xf>
    <xf numFmtId="165" fontId="9" fillId="2" borderId="6" xfId="0" applyNumberFormat="1" applyFont="1" applyFill="1" applyBorder="1" applyAlignment="1">
      <alignment horizontal="right" wrapText="1"/>
    </xf>
    <xf numFmtId="1" fontId="13" fillId="2" borderId="6" xfId="0" applyNumberFormat="1" applyFont="1" applyFill="1" applyBorder="1" applyAlignment="1">
      <alignment horizontal="center" vertical="center" wrapText="1"/>
    </xf>
    <xf numFmtId="0" fontId="13" fillId="2" borderId="6" xfId="0" applyFont="1" applyFill="1" applyBorder="1" applyAlignment="1">
      <alignment horizontal="center" vertical="center"/>
    </xf>
    <xf numFmtId="167" fontId="13" fillId="2" borderId="6" xfId="0" applyNumberFormat="1" applyFont="1" applyFill="1" applyBorder="1" applyAlignment="1">
      <alignment horizontal="center" vertical="center" wrapText="1"/>
    </xf>
    <xf numFmtId="166" fontId="13" fillId="0" borderId="6" xfId="0" applyNumberFormat="1" applyFont="1" applyBorder="1" applyAlignment="1">
      <alignment horizontal="center" vertical="center" wrapText="1"/>
    </xf>
    <xf numFmtId="14" fontId="13" fillId="2" borderId="6" xfId="0" applyNumberFormat="1" applyFont="1" applyFill="1" applyBorder="1" applyAlignment="1">
      <alignment horizontal="center" vertical="center" wrapText="1"/>
    </xf>
    <xf numFmtId="166" fontId="13" fillId="2" borderId="6" xfId="0" applyNumberFormat="1" applyFont="1" applyFill="1" applyBorder="1" applyAlignment="1">
      <alignment horizontal="center" vertical="center" wrapText="1"/>
    </xf>
    <xf numFmtId="165" fontId="13" fillId="2" borderId="6" xfId="0" applyNumberFormat="1" applyFont="1" applyFill="1" applyBorder="1" applyAlignment="1">
      <alignment horizontal="right" vertical="center" wrapText="1"/>
    </xf>
    <xf numFmtId="3" fontId="14" fillId="2" borderId="6" xfId="2" applyNumberFormat="1" applyFont="1" applyFill="1" applyBorder="1" applyAlignment="1">
      <alignment horizontal="right" vertical="center" wrapText="1"/>
    </xf>
    <xf numFmtId="166" fontId="13" fillId="2" borderId="6" xfId="2" applyNumberFormat="1" applyFont="1" applyFill="1" applyBorder="1" applyAlignment="1">
      <alignment horizontal="center" vertical="center" wrapText="1"/>
    </xf>
    <xf numFmtId="165" fontId="13" fillId="2" borderId="6" xfId="0" applyNumberFormat="1" applyFont="1" applyFill="1" applyBorder="1" applyAlignment="1">
      <alignment vertical="center" wrapText="1"/>
    </xf>
    <xf numFmtId="0" fontId="13" fillId="2" borderId="8" xfId="0" applyFont="1" applyFill="1" applyBorder="1" applyAlignment="1">
      <alignment horizontal="center" vertical="center" wrapText="1"/>
    </xf>
    <xf numFmtId="14" fontId="9" fillId="2" borderId="8" xfId="0" applyNumberFormat="1" applyFont="1" applyFill="1" applyBorder="1" applyAlignment="1">
      <alignment horizontal="center" vertical="center" wrapText="1"/>
    </xf>
    <xf numFmtId="0" fontId="9" fillId="2" borderId="8" xfId="0" applyFont="1" applyFill="1" applyBorder="1" applyAlignment="1">
      <alignment horizontal="center" vertical="center" wrapText="1"/>
    </xf>
    <xf numFmtId="2" fontId="9" fillId="2" borderId="8" xfId="0" applyNumberFormat="1" applyFont="1" applyFill="1" applyBorder="1" applyAlignment="1">
      <alignment horizontal="center" vertical="center" wrapText="1"/>
    </xf>
    <xf numFmtId="14" fontId="9" fillId="2" borderId="8" xfId="0" applyNumberFormat="1" applyFont="1" applyFill="1" applyBorder="1" applyAlignment="1">
      <alignment horizontal="right" vertical="center" wrapText="1"/>
    </xf>
    <xf numFmtId="9" fontId="9" fillId="2" borderId="8" xfId="0" applyNumberFormat="1" applyFont="1" applyFill="1" applyBorder="1" applyAlignment="1">
      <alignment horizontal="center" vertical="center" wrapText="1"/>
    </xf>
    <xf numFmtId="9" fontId="9" fillId="2" borderId="8" xfId="1" applyFont="1" applyFill="1" applyBorder="1" applyAlignment="1">
      <alignment horizontal="center" vertical="center" wrapText="1"/>
    </xf>
    <xf numFmtId="2" fontId="9" fillId="2" borderId="8" xfId="3" applyNumberFormat="1" applyFont="1" applyFill="1" applyBorder="1" applyAlignment="1" applyProtection="1">
      <alignment horizontal="right" wrapText="1"/>
      <protection locked="0"/>
    </xf>
    <xf numFmtId="14" fontId="9" fillId="2" borderId="8" xfId="3" applyNumberFormat="1" applyFont="1" applyFill="1" applyBorder="1" applyAlignment="1" applyProtection="1">
      <alignment horizontal="right" wrapText="1"/>
      <protection locked="0"/>
    </xf>
    <xf numFmtId="1" fontId="9" fillId="2" borderId="8" xfId="0" applyNumberFormat="1" applyFont="1" applyFill="1" applyBorder="1" applyAlignment="1">
      <alignment horizontal="center" wrapText="1"/>
    </xf>
    <xf numFmtId="14" fontId="9" fillId="2" borderId="8" xfId="0" applyNumberFormat="1" applyFont="1" applyFill="1" applyBorder="1" applyAlignment="1">
      <alignment horizontal="right" wrapText="1"/>
    </xf>
    <xf numFmtId="165" fontId="13" fillId="2" borderId="8" xfId="0" applyNumberFormat="1" applyFont="1" applyFill="1" applyBorder="1" applyAlignment="1">
      <alignment horizontal="right" wrapText="1"/>
    </xf>
    <xf numFmtId="165" fontId="9" fillId="2" borderId="8" xfId="0" applyNumberFormat="1" applyFont="1" applyFill="1" applyBorder="1" applyAlignment="1">
      <alignment horizontal="right" wrapText="1"/>
    </xf>
    <xf numFmtId="1" fontId="13" fillId="2" borderId="8" xfId="0" applyNumberFormat="1" applyFont="1" applyFill="1" applyBorder="1" applyAlignment="1">
      <alignment horizontal="center" vertical="center" wrapText="1"/>
    </xf>
    <xf numFmtId="0" fontId="13" fillId="2" borderId="8" xfId="0" applyFont="1" applyFill="1" applyBorder="1" applyAlignment="1">
      <alignment horizontal="center" vertical="center"/>
    </xf>
    <xf numFmtId="167" fontId="13" fillId="2" borderId="8" xfId="0" applyNumberFormat="1" applyFont="1" applyFill="1" applyBorder="1" applyAlignment="1">
      <alignment horizontal="center" vertical="center" wrapText="1"/>
    </xf>
    <xf numFmtId="166" fontId="13" fillId="0" borderId="8" xfId="0" applyNumberFormat="1" applyFont="1" applyBorder="1" applyAlignment="1">
      <alignment horizontal="center" vertical="center" wrapText="1"/>
    </xf>
    <xf numFmtId="14" fontId="13" fillId="2" borderId="8" xfId="0" applyNumberFormat="1" applyFont="1" applyFill="1" applyBorder="1" applyAlignment="1">
      <alignment horizontal="center" vertical="center" wrapText="1"/>
    </xf>
    <xf numFmtId="166" fontId="13" fillId="2" borderId="8" xfId="0" applyNumberFormat="1" applyFont="1" applyFill="1" applyBorder="1" applyAlignment="1">
      <alignment horizontal="center" vertical="center" wrapText="1"/>
    </xf>
    <xf numFmtId="165" fontId="13" fillId="2" borderId="8" xfId="0" applyNumberFormat="1" applyFont="1" applyFill="1" applyBorder="1" applyAlignment="1">
      <alignment horizontal="right" vertical="center" wrapText="1"/>
    </xf>
    <xf numFmtId="3" fontId="14" fillId="2" borderId="8" xfId="2" applyNumberFormat="1" applyFont="1" applyFill="1" applyBorder="1" applyAlignment="1">
      <alignment horizontal="right" vertical="center" wrapText="1"/>
    </xf>
    <xf numFmtId="166" fontId="13" fillId="2" borderId="8" xfId="2" applyNumberFormat="1" applyFont="1" applyFill="1" applyBorder="1" applyAlignment="1">
      <alignment horizontal="center" vertical="center" wrapText="1"/>
    </xf>
    <xf numFmtId="165" fontId="13" fillId="2" borderId="8" xfId="0" applyNumberFormat="1" applyFont="1" applyFill="1" applyBorder="1" applyAlignment="1">
      <alignment vertical="center" wrapText="1"/>
    </xf>
    <xf numFmtId="14" fontId="9" fillId="4" borderId="1" xfId="0" applyNumberFormat="1" applyFont="1" applyFill="1" applyBorder="1" applyAlignment="1">
      <alignment horizontal="center" vertical="center" wrapText="1"/>
    </xf>
    <xf numFmtId="2" fontId="17" fillId="4" borderId="1" xfId="3" applyNumberFormat="1" applyFont="1" applyFill="1" applyBorder="1" applyAlignment="1" applyProtection="1">
      <alignment horizontal="center" vertical="center" wrapText="1"/>
      <protection locked="0"/>
    </xf>
    <xf numFmtId="14" fontId="9" fillId="4" borderId="1" xfId="3" applyNumberFormat="1" applyFont="1" applyFill="1" applyBorder="1" applyAlignment="1" applyProtection="1">
      <alignment horizontal="right" vertical="center" wrapText="1"/>
      <protection locked="0"/>
    </xf>
    <xf numFmtId="9" fontId="17" fillId="4" borderId="1" xfId="3" applyNumberFormat="1" applyFont="1" applyFill="1" applyBorder="1" applyAlignment="1" applyProtection="1">
      <alignment horizontal="center" vertical="center" wrapText="1"/>
      <protection locked="0"/>
    </xf>
    <xf numFmtId="168" fontId="9" fillId="4" borderId="1" xfId="3" applyNumberFormat="1" applyFont="1" applyFill="1" applyBorder="1" applyAlignment="1" applyProtection="1">
      <alignment horizontal="right" vertical="center" wrapText="1"/>
      <protection locked="0"/>
    </xf>
    <xf numFmtId="9" fontId="9" fillId="4" borderId="1" xfId="1" applyFont="1" applyFill="1" applyBorder="1" applyAlignment="1">
      <alignment horizontal="center" vertical="center" wrapText="1"/>
    </xf>
    <xf numFmtId="2" fontId="9" fillId="4" borderId="1" xfId="3" applyNumberFormat="1" applyFont="1" applyFill="1" applyBorder="1" applyAlignment="1" applyProtection="1">
      <alignment horizontal="center" vertical="center" wrapText="1"/>
      <protection locked="0"/>
    </xf>
    <xf numFmtId="0" fontId="39" fillId="4" borderId="1" xfId="0" applyFont="1" applyFill="1" applyBorder="1" applyAlignment="1">
      <alignment horizontal="center" vertical="center" wrapText="1"/>
    </xf>
    <xf numFmtId="0" fontId="40" fillId="2" borderId="11" xfId="0" quotePrefix="1" applyFont="1" applyFill="1" applyBorder="1" applyAlignment="1">
      <alignment horizontal="center" vertical="center" wrapText="1"/>
    </xf>
    <xf numFmtId="14" fontId="15" fillId="2" borderId="11" xfId="6" quotePrefix="1" applyNumberFormat="1" applyFont="1" applyFill="1" applyBorder="1" applyAlignment="1">
      <alignment horizontal="center" vertical="center" wrapText="1"/>
    </xf>
    <xf numFmtId="0" fontId="40" fillId="2" borderId="11" xfId="6" applyFont="1" applyFill="1" applyBorder="1" applyAlignment="1">
      <alignment horizontal="center" vertical="center" wrapText="1"/>
    </xf>
    <xf numFmtId="0" fontId="13" fillId="2" borderId="11" xfId="6" applyFont="1" applyFill="1" applyBorder="1" applyAlignment="1">
      <alignment horizontal="center" vertical="center" wrapText="1"/>
    </xf>
    <xf numFmtId="2" fontId="13" fillId="2" borderId="11" xfId="3" applyNumberFormat="1" applyFont="1" applyFill="1" applyBorder="1" applyAlignment="1" applyProtection="1">
      <alignment horizontal="center" vertical="center" wrapText="1"/>
      <protection locked="0"/>
    </xf>
    <xf numFmtId="14" fontId="13" fillId="2" borderId="11" xfId="3" quotePrefix="1" applyNumberFormat="1" applyFont="1" applyFill="1" applyBorder="1" applyAlignment="1" applyProtection="1">
      <alignment horizontal="center" vertical="center" wrapText="1"/>
      <protection locked="0"/>
    </xf>
    <xf numFmtId="2" fontId="40" fillId="2" borderId="11" xfId="3" applyNumberFormat="1" applyFont="1" applyFill="1" applyBorder="1" applyAlignment="1" applyProtection="1">
      <alignment horizontal="center" vertical="center"/>
      <protection locked="0"/>
    </xf>
    <xf numFmtId="14" fontId="13" fillId="2" borderId="11" xfId="3" applyNumberFormat="1" applyFont="1" applyFill="1" applyBorder="1" applyAlignment="1" applyProtection="1">
      <alignment horizontal="right" vertical="center"/>
      <protection locked="0"/>
    </xf>
    <xf numFmtId="9" fontId="13" fillId="2" borderId="11" xfId="4" applyFont="1" applyFill="1" applyBorder="1" applyAlignment="1" applyProtection="1">
      <alignment horizontal="center" vertical="center" wrapText="1"/>
      <protection locked="0"/>
    </xf>
    <xf numFmtId="14" fontId="13" fillId="2" borderId="11" xfId="3" applyNumberFormat="1" applyFont="1" applyFill="1" applyBorder="1" applyAlignment="1" applyProtection="1">
      <alignment horizontal="right" vertical="center" wrapText="1"/>
      <protection locked="0"/>
    </xf>
    <xf numFmtId="9" fontId="13" fillId="2" borderId="11" xfId="4" applyFont="1" applyFill="1" applyBorder="1" applyAlignment="1">
      <alignment horizontal="center" vertical="center"/>
    </xf>
    <xf numFmtId="14" fontId="13" fillId="2" borderId="11" xfId="6" applyNumberFormat="1" applyFont="1" applyFill="1" applyBorder="1" applyAlignment="1">
      <alignment horizontal="right" vertical="center"/>
    </xf>
    <xf numFmtId="2" fontId="13" fillId="2" borderId="11" xfId="6" applyNumberFormat="1" applyFont="1" applyFill="1" applyBorder="1" applyAlignment="1">
      <alignment horizontal="center" vertical="center"/>
    </xf>
    <xf numFmtId="14" fontId="13" fillId="2" borderId="11" xfId="6" applyNumberFormat="1" applyFont="1" applyFill="1" applyBorder="1" applyAlignment="1">
      <alignment horizontal="center" vertical="center"/>
    </xf>
    <xf numFmtId="14" fontId="13" fillId="2" borderId="11" xfId="3" quotePrefix="1" applyNumberFormat="1" applyFont="1" applyFill="1" applyBorder="1" applyAlignment="1" applyProtection="1">
      <alignment horizontal="right" vertical="center" wrapText="1"/>
      <protection locked="0"/>
    </xf>
    <xf numFmtId="1" fontId="13" fillId="2" borderId="11" xfId="0" applyNumberFormat="1" applyFont="1" applyFill="1" applyBorder="1" applyAlignment="1">
      <alignment horizontal="center" vertical="center" wrapText="1"/>
    </xf>
    <xf numFmtId="14" fontId="13" fillId="2" borderId="11" xfId="6" applyNumberFormat="1" applyFont="1" applyFill="1" applyBorder="1" applyAlignment="1">
      <alignment horizontal="center" vertical="center" wrapText="1"/>
    </xf>
    <xf numFmtId="165" fontId="13" fillId="2" borderId="11" xfId="6" applyNumberFormat="1" applyFont="1" applyFill="1" applyBorder="1" applyAlignment="1">
      <alignment horizontal="center" vertical="center" wrapText="1"/>
    </xf>
    <xf numFmtId="165" fontId="13" fillId="2" borderId="11" xfId="6" applyNumberFormat="1" applyFont="1" applyFill="1" applyBorder="1" applyAlignment="1">
      <alignment horizontal="right" vertical="center" wrapText="1"/>
    </xf>
    <xf numFmtId="1" fontId="13" fillId="0" borderId="11" xfId="6" applyNumberFormat="1" applyFont="1" applyBorder="1" applyAlignment="1">
      <alignment horizontal="center" vertical="center" wrapText="1"/>
    </xf>
    <xf numFmtId="167" fontId="13" fillId="0" borderId="11" xfId="6" applyNumberFormat="1" applyFont="1" applyBorder="1" applyAlignment="1">
      <alignment horizontal="center" vertical="center"/>
    </xf>
    <xf numFmtId="0" fontId="13" fillId="2" borderId="11" xfId="6" applyFont="1" applyFill="1" applyBorder="1" applyAlignment="1">
      <alignment horizontal="center" vertical="center"/>
    </xf>
    <xf numFmtId="167" fontId="13" fillId="2" borderId="11" xfId="6" applyNumberFormat="1" applyFont="1" applyFill="1" applyBorder="1" applyAlignment="1">
      <alignment horizontal="center" vertical="center" wrapText="1"/>
    </xf>
    <xf numFmtId="166" fontId="13" fillId="0" borderId="11" xfId="6" applyNumberFormat="1" applyFont="1" applyBorder="1" applyAlignment="1">
      <alignment horizontal="center" vertical="center" wrapText="1"/>
    </xf>
    <xf numFmtId="166" fontId="13" fillId="0" borderId="5" xfId="0" quotePrefix="1" applyNumberFormat="1" applyFont="1" applyBorder="1" applyAlignment="1">
      <alignment horizontal="center" vertical="center" wrapText="1"/>
    </xf>
    <xf numFmtId="14" fontId="13" fillId="2" borderId="11" xfId="6" quotePrefix="1" applyNumberFormat="1" applyFont="1" applyFill="1" applyBorder="1" applyAlignment="1">
      <alignment horizontal="center" vertical="center" wrapText="1"/>
    </xf>
    <xf numFmtId="166" fontId="13" fillId="2" borderId="11" xfId="6" applyNumberFormat="1" applyFont="1" applyFill="1" applyBorder="1" applyAlignment="1">
      <alignment horizontal="center" vertical="center" wrapText="1"/>
    </xf>
    <xf numFmtId="3" fontId="14" fillId="2" borderId="11" xfId="2" applyNumberFormat="1" applyFont="1" applyFill="1" applyBorder="1" applyAlignment="1">
      <alignment horizontal="right" vertical="center" wrapText="1"/>
    </xf>
    <xf numFmtId="0" fontId="38" fillId="2" borderId="11" xfId="0" applyFont="1" applyFill="1" applyBorder="1" applyAlignment="1">
      <alignment horizontal="center" vertical="center" wrapText="1"/>
    </xf>
    <xf numFmtId="3" fontId="13" fillId="2" borderId="11" xfId="2" applyNumberFormat="1" applyFont="1" applyFill="1" applyBorder="1" applyAlignment="1">
      <alignment horizontal="center" vertical="center" wrapText="1"/>
    </xf>
    <xf numFmtId="165" fontId="13" fillId="2" borderId="11" xfId="6" applyNumberFormat="1" applyFont="1" applyFill="1" applyBorder="1" applyAlignment="1">
      <alignment vertical="center" wrapText="1"/>
    </xf>
    <xf numFmtId="0" fontId="11" fillId="2" borderId="0" xfId="6" applyFont="1" applyFill="1"/>
    <xf numFmtId="0" fontId="41" fillId="2" borderId="10" xfId="0" quotePrefix="1" applyFont="1" applyFill="1" applyBorder="1" applyAlignment="1">
      <alignment horizontal="center" vertical="center" wrapText="1"/>
    </xf>
    <xf numFmtId="0" fontId="28" fillId="2" borderId="10" xfId="6" applyFont="1" applyFill="1" applyBorder="1" applyAlignment="1">
      <alignment vertical="center" wrapText="1"/>
    </xf>
    <xf numFmtId="14" fontId="42" fillId="2" borderId="10" xfId="6" quotePrefix="1" applyNumberFormat="1" applyFont="1" applyFill="1" applyBorder="1" applyAlignment="1">
      <alignment horizontal="center" vertical="center" wrapText="1"/>
    </xf>
    <xf numFmtId="0" fontId="41" fillId="2" borderId="10" xfId="6" applyFont="1" applyFill="1" applyBorder="1" applyAlignment="1">
      <alignment horizontal="center" vertical="center" wrapText="1"/>
    </xf>
    <xf numFmtId="0" fontId="42" fillId="2" borderId="10" xfId="6" applyFont="1" applyFill="1" applyBorder="1" applyAlignment="1">
      <alignment horizontal="center" vertical="center" wrapText="1"/>
    </xf>
    <xf numFmtId="2" fontId="42" fillId="2" borderId="10" xfId="3" applyNumberFormat="1" applyFont="1" applyFill="1" applyBorder="1" applyAlignment="1" applyProtection="1">
      <alignment horizontal="center" vertical="center" wrapText="1"/>
      <protection locked="0"/>
    </xf>
    <xf numFmtId="14" fontId="42" fillId="2" borderId="10" xfId="3" quotePrefix="1" applyNumberFormat="1" applyFont="1" applyFill="1" applyBorder="1" applyAlignment="1" applyProtection="1">
      <alignment horizontal="center" vertical="center" wrapText="1"/>
      <protection locked="0"/>
    </xf>
    <xf numFmtId="2" fontId="12" fillId="2" borderId="10" xfId="3" applyNumberFormat="1" applyFont="1" applyFill="1" applyBorder="1" applyAlignment="1" applyProtection="1">
      <alignment horizontal="center" wrapText="1"/>
      <protection locked="0"/>
    </xf>
    <xf numFmtId="14" fontId="7" fillId="2" borderId="10" xfId="3" applyNumberFormat="1" applyFont="1" applyFill="1" applyBorder="1" applyAlignment="1" applyProtection="1">
      <alignment horizontal="right" wrapText="1"/>
      <protection locked="0"/>
    </xf>
    <xf numFmtId="9" fontId="7" fillId="2" borderId="10" xfId="4" applyFont="1" applyFill="1" applyBorder="1" applyAlignment="1" applyProtection="1">
      <alignment horizontal="right" wrapText="1"/>
      <protection locked="0"/>
    </xf>
    <xf numFmtId="9" fontId="7" fillId="2" borderId="10" xfId="4" applyFont="1" applyFill="1" applyBorder="1" applyAlignment="1">
      <alignment horizontal="right" wrapText="1"/>
    </xf>
    <xf numFmtId="14" fontId="7" fillId="2" borderId="10" xfId="6" applyNumberFormat="1" applyFont="1" applyFill="1" applyBorder="1" applyAlignment="1">
      <alignment horizontal="right" wrapText="1"/>
    </xf>
    <xf numFmtId="2" fontId="7" fillId="2" borderId="10" xfId="6" applyNumberFormat="1" applyFont="1" applyFill="1" applyBorder="1" applyAlignment="1">
      <alignment horizontal="right" wrapText="1"/>
    </xf>
    <xf numFmtId="2" fontId="7" fillId="2" borderId="10" xfId="3" applyNumberFormat="1" applyFont="1" applyFill="1" applyBorder="1" applyAlignment="1" applyProtection="1">
      <alignment horizontal="right" wrapText="1"/>
      <protection locked="0"/>
    </xf>
    <xf numFmtId="1" fontId="7" fillId="2" borderId="10" xfId="0" applyNumberFormat="1" applyFont="1" applyFill="1" applyBorder="1" applyAlignment="1">
      <alignment horizontal="center" wrapText="1"/>
    </xf>
    <xf numFmtId="14" fontId="7" fillId="2" borderId="10" xfId="0" applyNumberFormat="1" applyFont="1" applyFill="1" applyBorder="1" applyAlignment="1">
      <alignment horizontal="right" wrapText="1"/>
    </xf>
    <xf numFmtId="165" fontId="15" fillId="2" borderId="10" xfId="6" applyNumberFormat="1" applyFont="1" applyFill="1" applyBorder="1" applyAlignment="1">
      <alignment horizontal="right" wrapText="1"/>
    </xf>
    <xf numFmtId="165" fontId="7" fillId="2" borderId="10" xfId="6" applyNumberFormat="1" applyFont="1" applyFill="1" applyBorder="1" applyAlignment="1">
      <alignment horizontal="right" wrapText="1"/>
    </xf>
    <xf numFmtId="1" fontId="28" fillId="2" borderId="10" xfId="6" applyNumberFormat="1" applyFont="1" applyFill="1" applyBorder="1" applyAlignment="1">
      <alignment horizontal="center" vertical="center" wrapText="1"/>
    </xf>
    <xf numFmtId="167" fontId="28" fillId="2" borderId="10" xfId="6" applyNumberFormat="1" applyFont="1" applyFill="1" applyBorder="1" applyAlignment="1">
      <alignment horizontal="center" vertical="center"/>
    </xf>
    <xf numFmtId="0" fontId="28" fillId="2" borderId="10" xfId="6" applyFont="1" applyFill="1" applyBorder="1" applyAlignment="1">
      <alignment horizontal="center" vertical="center"/>
    </xf>
    <xf numFmtId="167" fontId="28" fillId="2" borderId="10" xfId="6" applyNumberFormat="1" applyFont="1" applyFill="1" applyBorder="1" applyAlignment="1">
      <alignment horizontal="center" vertical="center" wrapText="1"/>
    </xf>
    <xf numFmtId="166" fontId="28" fillId="0" borderId="10" xfId="6" applyNumberFormat="1" applyFont="1" applyBorder="1" applyAlignment="1">
      <alignment horizontal="center" vertical="center" wrapText="1"/>
    </xf>
    <xf numFmtId="14" fontId="28" fillId="2" borderId="10" xfId="6" quotePrefix="1" applyNumberFormat="1" applyFont="1" applyFill="1" applyBorder="1" applyAlignment="1">
      <alignment horizontal="center" vertical="center" wrapText="1"/>
    </xf>
    <xf numFmtId="166" fontId="28" fillId="2" borderId="10" xfId="6" applyNumberFormat="1" applyFont="1" applyFill="1" applyBorder="1" applyAlignment="1">
      <alignment horizontal="center" vertical="center" wrapText="1"/>
    </xf>
    <xf numFmtId="165" fontId="28" fillId="2" borderId="10" xfId="6" applyNumberFormat="1" applyFont="1" applyFill="1" applyBorder="1" applyAlignment="1">
      <alignment horizontal="right" vertical="center" wrapText="1"/>
    </xf>
    <xf numFmtId="3" fontId="10" fillId="2" borderId="10" xfId="2" applyNumberFormat="1" applyFont="1" applyFill="1" applyBorder="1" applyAlignment="1">
      <alignment horizontal="right" vertical="center" wrapText="1"/>
    </xf>
    <xf numFmtId="3" fontId="38" fillId="2" borderId="10" xfId="6" applyNumberFormat="1" applyFont="1" applyFill="1" applyBorder="1" applyAlignment="1">
      <alignment horizontal="center" vertical="center" wrapText="1"/>
    </xf>
    <xf numFmtId="3" fontId="28" fillId="2" borderId="10" xfId="2" applyNumberFormat="1" applyFont="1" applyFill="1" applyBorder="1" applyAlignment="1">
      <alignment horizontal="center" vertical="center" wrapText="1"/>
    </xf>
    <xf numFmtId="165" fontId="28" fillId="2" borderId="10" xfId="6" applyNumberFormat="1" applyFont="1" applyFill="1" applyBorder="1" applyAlignment="1">
      <alignment vertical="center" wrapText="1"/>
    </xf>
    <xf numFmtId="0" fontId="43" fillId="2" borderId="0" xfId="6" applyFont="1" applyFill="1"/>
    <xf numFmtId="0" fontId="41" fillId="2" borderId="6" xfId="0" quotePrefix="1" applyFont="1" applyFill="1" applyBorder="1" applyAlignment="1">
      <alignment horizontal="center" vertical="center" wrapText="1"/>
    </xf>
    <xf numFmtId="0" fontId="28" fillId="2" borderId="6" xfId="6" applyFont="1" applyFill="1" applyBorder="1" applyAlignment="1">
      <alignment vertical="center" wrapText="1"/>
    </xf>
    <xf numFmtId="14" fontId="8" fillId="2" borderId="6" xfId="6" applyNumberFormat="1" applyFont="1" applyFill="1" applyBorder="1" applyAlignment="1">
      <alignment horizontal="center" vertical="center" wrapText="1"/>
    </xf>
    <xf numFmtId="14" fontId="30" fillId="2" borderId="6" xfId="6" applyNumberFormat="1" applyFont="1" applyFill="1" applyBorder="1" applyAlignment="1">
      <alignment horizontal="center" vertical="center" wrapText="1"/>
    </xf>
    <xf numFmtId="0" fontId="30" fillId="2" borderId="6" xfId="6" applyFont="1" applyFill="1" applyBorder="1" applyAlignment="1">
      <alignment horizontal="center" vertical="center" wrapText="1"/>
    </xf>
    <xf numFmtId="2" fontId="8" fillId="2" borderId="6" xfId="3" applyNumberFormat="1" applyFont="1" applyFill="1" applyBorder="1" applyAlignment="1" applyProtection="1">
      <alignment horizontal="center" vertical="center" wrapText="1"/>
      <protection locked="0"/>
    </xf>
    <xf numFmtId="14" fontId="8" fillId="2" borderId="6" xfId="3" applyNumberFormat="1" applyFont="1" applyFill="1" applyBorder="1" applyAlignment="1" applyProtection="1">
      <alignment horizontal="center" vertical="center" wrapText="1"/>
      <protection locked="0"/>
    </xf>
    <xf numFmtId="2" fontId="12" fillId="2" borderId="6" xfId="3" applyNumberFormat="1" applyFont="1" applyFill="1" applyBorder="1" applyAlignment="1" applyProtection="1">
      <alignment horizontal="center" wrapText="1"/>
      <protection locked="0"/>
    </xf>
    <xf numFmtId="9" fontId="7" fillId="2" borderId="6" xfId="4" applyFont="1" applyFill="1" applyBorder="1" applyAlignment="1" applyProtection="1">
      <alignment horizontal="right" wrapText="1"/>
      <protection locked="0"/>
    </xf>
    <xf numFmtId="9" fontId="7" fillId="2" borderId="6" xfId="4" applyFont="1" applyFill="1" applyBorder="1" applyAlignment="1">
      <alignment horizontal="right" wrapText="1"/>
    </xf>
    <xf numFmtId="14" fontId="7" fillId="2" borderId="6" xfId="6" applyNumberFormat="1" applyFont="1" applyFill="1" applyBorder="1" applyAlignment="1">
      <alignment horizontal="right" wrapText="1"/>
    </xf>
    <xf numFmtId="2" fontId="7" fillId="2" borderId="6" xfId="6" applyNumberFormat="1" applyFont="1" applyFill="1" applyBorder="1" applyAlignment="1">
      <alignment horizontal="right" wrapText="1"/>
    </xf>
    <xf numFmtId="2" fontId="7" fillId="2" borderId="6" xfId="3" applyNumberFormat="1" applyFont="1" applyFill="1" applyBorder="1" applyAlignment="1" applyProtection="1">
      <alignment horizontal="right" wrapText="1"/>
      <protection locked="0"/>
    </xf>
    <xf numFmtId="1" fontId="7" fillId="2" borderId="6" xfId="6" applyNumberFormat="1" applyFont="1" applyFill="1" applyBorder="1" applyAlignment="1">
      <alignment horizontal="center" wrapText="1"/>
    </xf>
    <xf numFmtId="14" fontId="7" fillId="2" borderId="6" xfId="0" applyNumberFormat="1" applyFont="1" applyFill="1" applyBorder="1" applyAlignment="1">
      <alignment horizontal="right" wrapText="1"/>
    </xf>
    <xf numFmtId="165" fontId="15" fillId="2" borderId="6" xfId="6" applyNumberFormat="1" applyFont="1" applyFill="1" applyBorder="1" applyAlignment="1">
      <alignment horizontal="right" wrapText="1"/>
    </xf>
    <xf numFmtId="165" fontId="7" fillId="2" borderId="6" xfId="6" applyNumberFormat="1" applyFont="1" applyFill="1" applyBorder="1" applyAlignment="1">
      <alignment horizontal="right" wrapText="1"/>
    </xf>
    <xf numFmtId="1" fontId="28" fillId="2" borderId="6" xfId="6" applyNumberFormat="1" applyFont="1" applyFill="1" applyBorder="1" applyAlignment="1">
      <alignment horizontal="center" vertical="center" wrapText="1"/>
    </xf>
    <xf numFmtId="0" fontId="28" fillId="2" borderId="6" xfId="6" applyFont="1" applyFill="1" applyBorder="1" applyAlignment="1">
      <alignment horizontal="center" vertical="center"/>
    </xf>
    <xf numFmtId="167" fontId="28" fillId="2" borderId="6" xfId="6" applyNumberFormat="1" applyFont="1" applyFill="1" applyBorder="1" applyAlignment="1">
      <alignment horizontal="center" vertical="center" wrapText="1"/>
    </xf>
    <xf numFmtId="166" fontId="28" fillId="0" borderId="6" xfId="6" applyNumberFormat="1" applyFont="1" applyBorder="1" applyAlignment="1">
      <alignment horizontal="center" vertical="center" wrapText="1"/>
    </xf>
    <xf numFmtId="14" fontId="28" fillId="2" borderId="6" xfId="6" applyNumberFormat="1" applyFont="1" applyFill="1" applyBorder="1" applyAlignment="1">
      <alignment horizontal="center" vertical="center" wrapText="1"/>
    </xf>
    <xf numFmtId="166" fontId="28" fillId="2" borderId="6" xfId="6" applyNumberFormat="1" applyFont="1" applyFill="1" applyBorder="1" applyAlignment="1">
      <alignment horizontal="center" vertical="center" wrapText="1"/>
    </xf>
    <xf numFmtId="165" fontId="28" fillId="2" borderId="6" xfId="6" applyNumberFormat="1" applyFont="1" applyFill="1" applyBorder="1" applyAlignment="1">
      <alignment horizontal="right" vertical="center" wrapText="1"/>
    </xf>
    <xf numFmtId="3" fontId="10" fillId="2" borderId="6" xfId="2" applyNumberFormat="1" applyFont="1" applyFill="1" applyBorder="1" applyAlignment="1">
      <alignment horizontal="right" vertical="center" wrapText="1"/>
    </xf>
    <xf numFmtId="3" fontId="28" fillId="2" borderId="6" xfId="2" applyNumberFormat="1" applyFont="1" applyFill="1" applyBorder="1" applyAlignment="1">
      <alignment horizontal="center" vertical="center" wrapText="1"/>
    </xf>
    <xf numFmtId="165" fontId="28" fillId="2" borderId="6" xfId="6" applyNumberFormat="1" applyFont="1" applyFill="1" applyBorder="1" applyAlignment="1">
      <alignment vertical="center" wrapText="1"/>
    </xf>
    <xf numFmtId="0" fontId="43" fillId="2" borderId="0" xfId="6" applyFont="1" applyFill="1" applyAlignment="1">
      <alignment vertical="center"/>
    </xf>
    <xf numFmtId="3" fontId="28" fillId="2" borderId="6" xfId="2" applyNumberFormat="1" applyFont="1" applyFill="1" applyBorder="1" applyAlignment="1">
      <alignment horizontal="right" vertical="center" wrapText="1"/>
    </xf>
    <xf numFmtId="0" fontId="41" fillId="2" borderId="8" xfId="0" quotePrefix="1" applyFont="1" applyFill="1" applyBorder="1" applyAlignment="1">
      <alignment horizontal="center" vertical="center" wrapText="1"/>
    </xf>
    <xf numFmtId="0" fontId="28" fillId="2" borderId="8" xfId="6" applyFont="1" applyFill="1" applyBorder="1" applyAlignment="1">
      <alignment vertical="center" wrapText="1"/>
    </xf>
    <xf numFmtId="14" fontId="8" fillId="2" borderId="8" xfId="6" applyNumberFormat="1" applyFont="1" applyFill="1" applyBorder="1" applyAlignment="1">
      <alignment horizontal="center" vertical="center" wrapText="1"/>
    </xf>
    <xf numFmtId="14" fontId="30" fillId="2" borderId="8" xfId="6" applyNumberFormat="1" applyFont="1" applyFill="1" applyBorder="1" applyAlignment="1">
      <alignment horizontal="center" vertical="center" wrapText="1"/>
    </xf>
    <xf numFmtId="0" fontId="30" fillId="2" borderId="8" xfId="6" applyFont="1" applyFill="1" applyBorder="1" applyAlignment="1">
      <alignment horizontal="center" vertical="center" wrapText="1"/>
    </xf>
    <xf numFmtId="2" fontId="8" fillId="2" borderId="8" xfId="3" applyNumberFormat="1" applyFont="1" applyFill="1" applyBorder="1" applyAlignment="1" applyProtection="1">
      <alignment horizontal="center" vertical="center" wrapText="1"/>
      <protection locked="0"/>
    </xf>
    <xf numFmtId="14" fontId="8" fillId="2" borderId="8" xfId="3" applyNumberFormat="1" applyFont="1" applyFill="1" applyBorder="1" applyAlignment="1" applyProtection="1">
      <alignment horizontal="center" vertical="center" wrapText="1"/>
      <protection locked="0"/>
    </xf>
    <xf numFmtId="9" fontId="7" fillId="2" borderId="8" xfId="4" applyFont="1" applyFill="1" applyBorder="1" applyAlignment="1" applyProtection="1">
      <alignment horizontal="right" wrapText="1"/>
      <protection locked="0"/>
    </xf>
    <xf numFmtId="9" fontId="7" fillId="2" borderId="8" xfId="4" applyFont="1" applyFill="1" applyBorder="1" applyAlignment="1">
      <alignment horizontal="right" wrapText="1"/>
    </xf>
    <xf numFmtId="14" fontId="7" fillId="2" borderId="8" xfId="6" applyNumberFormat="1" applyFont="1" applyFill="1" applyBorder="1" applyAlignment="1">
      <alignment horizontal="right" wrapText="1"/>
    </xf>
    <xf numFmtId="2" fontId="7" fillId="2" borderId="8" xfId="6" applyNumberFormat="1" applyFont="1" applyFill="1" applyBorder="1" applyAlignment="1">
      <alignment horizontal="right" wrapText="1"/>
    </xf>
    <xf numFmtId="2" fontId="7" fillId="2" borderId="8" xfId="3" applyNumberFormat="1" applyFont="1" applyFill="1" applyBorder="1" applyAlignment="1" applyProtection="1">
      <alignment horizontal="right" wrapText="1"/>
      <protection locked="0"/>
    </xf>
    <xf numFmtId="1" fontId="7" fillId="2" borderId="8" xfId="6" applyNumberFormat="1" applyFont="1" applyFill="1" applyBorder="1" applyAlignment="1">
      <alignment horizontal="center" wrapText="1"/>
    </xf>
    <xf numFmtId="165" fontId="15" fillId="2" borderId="8" xfId="6" applyNumberFormat="1" applyFont="1" applyFill="1" applyBorder="1" applyAlignment="1">
      <alignment horizontal="right" wrapText="1"/>
    </xf>
    <xf numFmtId="165" fontId="7" fillId="2" borderId="8" xfId="6" applyNumberFormat="1" applyFont="1" applyFill="1" applyBorder="1" applyAlignment="1">
      <alignment horizontal="right" wrapText="1"/>
    </xf>
    <xf numFmtId="1" fontId="28" fillId="2" borderId="8" xfId="6" applyNumberFormat="1" applyFont="1" applyFill="1" applyBorder="1" applyAlignment="1">
      <alignment horizontal="center" vertical="center" wrapText="1"/>
    </xf>
    <xf numFmtId="0" fontId="28" fillId="2" borderId="8" xfId="6" applyFont="1" applyFill="1" applyBorder="1" applyAlignment="1">
      <alignment horizontal="center" vertical="center"/>
    </xf>
    <xf numFmtId="167" fontId="28" fillId="2" borderId="8" xfId="6" applyNumberFormat="1" applyFont="1" applyFill="1" applyBorder="1" applyAlignment="1">
      <alignment horizontal="center" vertical="center" wrapText="1"/>
    </xf>
    <xf numFmtId="166" fontId="28" fillId="0" borderId="8" xfId="6" applyNumberFormat="1" applyFont="1" applyBorder="1" applyAlignment="1">
      <alignment horizontal="center" vertical="center" wrapText="1"/>
    </xf>
    <xf numFmtId="14" fontId="28" fillId="2" borderId="8" xfId="6" applyNumberFormat="1" applyFont="1" applyFill="1" applyBorder="1" applyAlignment="1">
      <alignment horizontal="center" vertical="center" wrapText="1"/>
    </xf>
    <xf numFmtId="166" fontId="28" fillId="2" borderId="8" xfId="6" applyNumberFormat="1" applyFont="1" applyFill="1" applyBorder="1" applyAlignment="1">
      <alignment horizontal="center" vertical="center" wrapText="1"/>
    </xf>
    <xf numFmtId="165" fontId="28" fillId="2" borderId="8" xfId="6" applyNumberFormat="1" applyFont="1" applyFill="1" applyBorder="1" applyAlignment="1">
      <alignment horizontal="right" vertical="center" wrapText="1"/>
    </xf>
    <xf numFmtId="3" fontId="10" fillId="2" borderId="8" xfId="2" applyNumberFormat="1" applyFont="1" applyFill="1" applyBorder="1" applyAlignment="1">
      <alignment horizontal="right" vertical="center" wrapText="1"/>
    </xf>
    <xf numFmtId="3" fontId="28" fillId="2" borderId="8" xfId="2" applyNumberFormat="1" applyFont="1" applyFill="1" applyBorder="1" applyAlignment="1">
      <alignment horizontal="center" vertical="center" wrapText="1"/>
    </xf>
    <xf numFmtId="165" fontId="28" fillId="2" borderId="8" xfId="6" applyNumberFormat="1" applyFont="1" applyFill="1" applyBorder="1" applyAlignment="1">
      <alignment vertical="center" wrapText="1"/>
    </xf>
    <xf numFmtId="0" fontId="40" fillId="2" borderId="5" xfId="0" quotePrefix="1" applyFont="1" applyFill="1" applyBorder="1" applyAlignment="1">
      <alignment horizontal="center" vertical="center" wrapText="1"/>
    </xf>
    <xf numFmtId="168" fontId="13" fillId="2" borderId="5" xfId="0" applyNumberFormat="1" applyFont="1" applyFill="1" applyBorder="1" applyAlignment="1">
      <alignment horizontal="center" vertical="center" wrapText="1"/>
    </xf>
    <xf numFmtId="1" fontId="13" fillId="2" borderId="5" xfId="0" applyNumberFormat="1" applyFont="1" applyFill="1" applyBorder="1" applyAlignment="1">
      <alignment horizontal="center" vertical="center" wrapText="1"/>
    </xf>
    <xf numFmtId="0" fontId="13" fillId="2" borderId="5" xfId="0" applyFont="1" applyFill="1" applyBorder="1" applyAlignment="1">
      <alignment horizontal="center" vertical="center"/>
    </xf>
    <xf numFmtId="167" fontId="13" fillId="2" borderId="5" xfId="0" applyNumberFormat="1" applyFont="1" applyFill="1" applyBorder="1" applyAlignment="1">
      <alignment horizontal="center" vertical="center" wrapText="1"/>
    </xf>
    <xf numFmtId="166" fontId="13" fillId="0" borderId="5" xfId="0" applyNumberFormat="1" applyFont="1" applyBorder="1" applyAlignment="1">
      <alignment horizontal="center" vertical="center" wrapText="1"/>
    </xf>
    <xf numFmtId="166" fontId="13" fillId="2" borderId="5" xfId="0" applyNumberFormat="1" applyFont="1" applyFill="1" applyBorder="1" applyAlignment="1">
      <alignment horizontal="center" vertical="center" wrapText="1"/>
    </xf>
    <xf numFmtId="3" fontId="14" fillId="2" borderId="5" xfId="2" applyNumberFormat="1" applyFont="1" applyFill="1" applyBorder="1" applyAlignment="1">
      <alignment horizontal="right" vertical="center" wrapText="1"/>
    </xf>
    <xf numFmtId="3" fontId="13" fillId="2" borderId="5" xfId="2" applyNumberFormat="1" applyFont="1" applyFill="1" applyBorder="1" applyAlignment="1">
      <alignment horizontal="center" vertical="center" wrapText="1"/>
    </xf>
    <xf numFmtId="165" fontId="13" fillId="2" borderId="5" xfId="0" applyNumberFormat="1" applyFont="1" applyFill="1" applyBorder="1" applyAlignment="1">
      <alignment vertical="center" wrapText="1"/>
    </xf>
    <xf numFmtId="0" fontId="44" fillId="2" borderId="0" xfId="0" applyFont="1" applyFill="1"/>
    <xf numFmtId="0" fontId="40" fillId="2" borderId="10" xfId="0" quotePrefix="1" applyFont="1" applyFill="1" applyBorder="1" applyAlignment="1">
      <alignment horizontal="center" vertical="center" wrapText="1"/>
    </xf>
    <xf numFmtId="0" fontId="13" fillId="2" borderId="10" xfId="0" applyFont="1" applyFill="1" applyBorder="1" applyAlignment="1">
      <alignment vertical="center" wrapText="1"/>
    </xf>
    <xf numFmtId="0" fontId="9" fillId="2" borderId="10" xfId="0" applyFont="1" applyFill="1" applyBorder="1" applyAlignment="1">
      <alignment vertical="center" wrapText="1"/>
    </xf>
    <xf numFmtId="9" fontId="9" fillId="2" borderId="10" xfId="4" applyFont="1" applyFill="1" applyBorder="1" applyAlignment="1" applyProtection="1">
      <alignment horizontal="center" wrapText="1"/>
      <protection locked="0"/>
    </xf>
    <xf numFmtId="9" fontId="9" fillId="2" borderId="10" xfId="1" applyFont="1" applyFill="1" applyBorder="1" applyAlignment="1">
      <alignment horizontal="center" wrapText="1"/>
    </xf>
    <xf numFmtId="3" fontId="13" fillId="2" borderId="10" xfId="2" applyNumberFormat="1" applyFont="1" applyFill="1" applyBorder="1" applyAlignment="1">
      <alignment horizontal="center" vertical="center" wrapText="1"/>
    </xf>
    <xf numFmtId="0" fontId="40" fillId="2" borderId="6" xfId="0" quotePrefix="1" applyFont="1" applyFill="1" applyBorder="1" applyAlignment="1">
      <alignment horizontal="center" vertical="center" wrapText="1"/>
    </xf>
    <xf numFmtId="0" fontId="13" fillId="2" borderId="6" xfId="0" applyFont="1" applyFill="1" applyBorder="1" applyAlignment="1">
      <alignment vertical="center" wrapText="1"/>
    </xf>
    <xf numFmtId="0" fontId="9" fillId="2" borderId="6" xfId="0" applyFont="1" applyFill="1" applyBorder="1" applyAlignment="1">
      <alignment vertical="center" wrapText="1"/>
    </xf>
    <xf numFmtId="9" fontId="9" fillId="2" borderId="6" xfId="4" applyFont="1" applyFill="1" applyBorder="1" applyAlignment="1" applyProtection="1">
      <alignment horizontal="center" wrapText="1"/>
      <protection locked="0"/>
    </xf>
    <xf numFmtId="9" fontId="9" fillId="2" borderId="6" xfId="1" applyFont="1" applyFill="1" applyBorder="1" applyAlignment="1">
      <alignment horizontal="center" wrapText="1"/>
    </xf>
    <xf numFmtId="3" fontId="13" fillId="2" borderId="6" xfId="2" applyNumberFormat="1" applyFont="1" applyFill="1" applyBorder="1" applyAlignment="1">
      <alignment horizontal="center" vertical="center" wrapText="1"/>
    </xf>
    <xf numFmtId="9" fontId="17" fillId="2" borderId="6" xfId="9" applyNumberFormat="1" applyFont="1" applyFill="1" applyBorder="1" applyAlignment="1" applyProtection="1">
      <alignment horizontal="center" wrapText="1"/>
      <protection locked="0"/>
    </xf>
    <xf numFmtId="0" fontId="40" fillId="2" borderId="8" xfId="0" quotePrefix="1" applyFont="1" applyFill="1" applyBorder="1" applyAlignment="1">
      <alignment horizontal="center" vertical="center" wrapText="1"/>
    </xf>
    <xf numFmtId="0" fontId="13" fillId="2" borderId="8" xfId="0" applyFont="1" applyFill="1" applyBorder="1" applyAlignment="1">
      <alignment vertical="center" wrapText="1"/>
    </xf>
    <xf numFmtId="0" fontId="9" fillId="2" borderId="8" xfId="0" applyFont="1" applyFill="1" applyBorder="1" applyAlignment="1">
      <alignment vertical="center" wrapText="1"/>
    </xf>
    <xf numFmtId="9" fontId="9" fillId="2" borderId="8" xfId="4" applyFont="1" applyFill="1" applyBorder="1" applyAlignment="1" applyProtection="1">
      <alignment horizontal="center" wrapText="1"/>
      <protection locked="0"/>
    </xf>
    <xf numFmtId="9" fontId="17" fillId="2" borderId="8" xfId="9" applyNumberFormat="1" applyFont="1" applyFill="1" applyBorder="1" applyAlignment="1" applyProtection="1">
      <alignment horizontal="center" wrapText="1"/>
      <protection locked="0"/>
    </xf>
    <xf numFmtId="2" fontId="9" fillId="2" borderId="8" xfId="3" applyNumberFormat="1" applyFont="1" applyFill="1" applyBorder="1" applyAlignment="1" applyProtection="1">
      <alignment horizontal="center" wrapText="1"/>
      <protection locked="0"/>
    </xf>
    <xf numFmtId="3" fontId="13" fillId="2" borderId="8" xfId="2" applyNumberFormat="1" applyFont="1" applyFill="1" applyBorder="1" applyAlignment="1">
      <alignment horizontal="center" vertical="center" wrapText="1"/>
    </xf>
    <xf numFmtId="0" fontId="45" fillId="2" borderId="0" xfId="0" applyFont="1" applyFill="1" applyAlignment="1">
      <alignment horizontal="center" vertical="center"/>
    </xf>
    <xf numFmtId="0" fontId="46" fillId="2" borderId="0" xfId="0" applyFont="1" applyFill="1" applyAlignment="1">
      <alignment horizontal="left" vertical="center"/>
    </xf>
    <xf numFmtId="14" fontId="47" fillId="2" borderId="0" xfId="0" applyNumberFormat="1" applyFont="1" applyFill="1" applyAlignment="1">
      <alignment vertical="center"/>
    </xf>
    <xf numFmtId="0" fontId="47" fillId="2" borderId="0" xfId="0" applyFont="1" applyFill="1" applyAlignment="1">
      <alignment vertical="center" wrapText="1"/>
    </xf>
    <xf numFmtId="0" fontId="47" fillId="2" borderId="0" xfId="0" applyFont="1" applyFill="1" applyAlignment="1">
      <alignment horizontal="center" vertical="center" wrapText="1"/>
    </xf>
    <xf numFmtId="0" fontId="48" fillId="2" borderId="0" xfId="0" applyFont="1" applyFill="1" applyAlignment="1">
      <alignment horizontal="center" vertical="center"/>
    </xf>
    <xf numFmtId="0" fontId="47" fillId="2" borderId="0" xfId="0" applyFont="1" applyFill="1" applyAlignment="1">
      <alignment horizontal="right" vertical="center"/>
    </xf>
    <xf numFmtId="0" fontId="48" fillId="2" borderId="0" xfId="0" applyFont="1" applyFill="1" applyAlignment="1">
      <alignment vertical="center"/>
    </xf>
    <xf numFmtId="0" fontId="48" fillId="2" borderId="0" xfId="0" applyFont="1" applyFill="1" applyAlignment="1">
      <alignment horizontal="right" vertical="center"/>
    </xf>
    <xf numFmtId="0" fontId="46" fillId="2" borderId="0" xfId="0" applyFont="1" applyFill="1" applyAlignment="1">
      <alignment vertical="center"/>
    </xf>
    <xf numFmtId="3" fontId="48" fillId="2" borderId="0" xfId="0" applyNumberFormat="1" applyFont="1" applyFill="1" applyAlignment="1">
      <alignment vertical="center"/>
    </xf>
    <xf numFmtId="165" fontId="48" fillId="2" borderId="0" xfId="0" applyNumberFormat="1" applyFont="1" applyFill="1" applyAlignment="1">
      <alignment horizontal="right" vertical="center"/>
    </xf>
    <xf numFmtId="166" fontId="48" fillId="2" borderId="0" xfId="0" applyNumberFormat="1" applyFont="1" applyFill="1" applyAlignment="1">
      <alignment horizontal="center" vertical="center"/>
    </xf>
    <xf numFmtId="0" fontId="48" fillId="0" borderId="0" xfId="0" applyFont="1" applyAlignment="1">
      <alignment horizontal="center" vertical="center"/>
    </xf>
    <xf numFmtId="0" fontId="49" fillId="2" borderId="0" xfId="2" applyFont="1" applyFill="1" applyAlignment="1">
      <alignment horizontal="right" vertical="center"/>
    </xf>
    <xf numFmtId="165" fontId="50" fillId="2" borderId="0" xfId="2" applyNumberFormat="1" applyFont="1" applyFill="1" applyAlignment="1">
      <alignment horizontal="right" vertical="center"/>
    </xf>
    <xf numFmtId="0" fontId="48" fillId="2" borderId="0" xfId="2" applyFont="1" applyFill="1" applyAlignment="1">
      <alignment vertical="center"/>
    </xf>
    <xf numFmtId="165" fontId="48" fillId="2" borderId="0" xfId="0" applyNumberFormat="1" applyFont="1" applyFill="1" applyAlignment="1">
      <alignment vertical="center"/>
    </xf>
    <xf numFmtId="0" fontId="11" fillId="2" borderId="0" xfId="0" applyFont="1" applyFill="1" applyAlignment="1">
      <alignment horizontal="center" vertical="center" wrapText="1"/>
    </xf>
    <xf numFmtId="0" fontId="48" fillId="2" borderId="0" xfId="0" applyFont="1" applyFill="1"/>
    <xf numFmtId="0" fontId="51" fillId="0" borderId="0" xfId="0" applyFont="1" applyAlignment="1">
      <alignment horizontal="left" vertical="center"/>
    </xf>
    <xf numFmtId="3" fontId="13" fillId="0" borderId="8" xfId="0" applyNumberFormat="1" applyFont="1" applyBorder="1" applyAlignment="1">
      <alignment wrapText="1"/>
    </xf>
    <xf numFmtId="0" fontId="13" fillId="3" borderId="1" xfId="2" applyFont="1" applyFill="1" applyBorder="1" applyAlignment="1">
      <alignment horizontal="right" vertical="center"/>
    </xf>
    <xf numFmtId="0" fontId="28" fillId="3" borderId="1" xfId="2" applyFont="1" applyFill="1" applyBorder="1" applyAlignment="1">
      <alignment horizontal="left" vertical="center"/>
    </xf>
    <xf numFmtId="0" fontId="52" fillId="0" borderId="1" xfId="2" applyFont="1" applyBorder="1" applyAlignment="1">
      <alignment horizontal="center" vertical="center"/>
    </xf>
    <xf numFmtId="0" fontId="9" fillId="0" borderId="8" xfId="2" applyFont="1" applyBorder="1" applyAlignment="1">
      <alignment horizontal="center" wrapText="1"/>
    </xf>
    <xf numFmtId="0" fontId="19" fillId="2" borderId="0" xfId="0" applyFont="1" applyFill="1" applyAlignment="1">
      <alignment horizontal="center" vertical="center"/>
    </xf>
    <xf numFmtId="0" fontId="2" fillId="2" borderId="0" xfId="0" applyFont="1" applyFill="1" applyAlignment="1">
      <alignment horizontal="center" vertical="center" wrapText="1"/>
    </xf>
    <xf numFmtId="165" fontId="4" fillId="2" borderId="0" xfId="0" applyNumberFormat="1" applyFont="1" applyFill="1" applyAlignment="1">
      <alignment horizontal="center" vertical="center"/>
    </xf>
    <xf numFmtId="0" fontId="4" fillId="2" borderId="0" xfId="0" applyFont="1" applyFill="1" applyAlignment="1">
      <alignment horizontal="center" vertical="center" wrapText="1"/>
    </xf>
    <xf numFmtId="0" fontId="4" fillId="2" borderId="0" xfId="0" applyFont="1" applyFill="1" applyAlignment="1">
      <alignment horizontal="center" vertical="center"/>
    </xf>
    <xf numFmtId="0" fontId="28" fillId="2" borderId="4" xfId="0" applyFont="1" applyFill="1" applyBorder="1" applyAlignment="1">
      <alignment horizontal="center" vertical="center" wrapText="1"/>
    </xf>
    <xf numFmtId="0" fontId="28" fillId="2" borderId="11" xfId="0" applyFont="1" applyFill="1" applyBorder="1" applyAlignment="1">
      <alignment horizontal="center" vertical="center" wrapText="1"/>
    </xf>
    <xf numFmtId="0" fontId="28" fillId="2" borderId="5" xfId="0" applyFont="1" applyFill="1" applyBorder="1" applyAlignment="1">
      <alignment horizontal="center" vertical="center" wrapText="1"/>
    </xf>
    <xf numFmtId="14" fontId="28" fillId="2" borderId="4" xfId="0" applyNumberFormat="1" applyFont="1" applyFill="1" applyBorder="1" applyAlignment="1">
      <alignment horizontal="center" vertical="center" wrapText="1"/>
    </xf>
    <xf numFmtId="14" fontId="28" fillId="2" borderId="11" xfId="0" applyNumberFormat="1" applyFont="1" applyFill="1" applyBorder="1" applyAlignment="1">
      <alignment horizontal="center" vertical="center" wrapText="1"/>
    </xf>
    <xf numFmtId="14" fontId="28" fillId="2" borderId="5" xfId="0" applyNumberFormat="1" applyFont="1" applyFill="1" applyBorder="1" applyAlignment="1">
      <alignment horizontal="center" vertical="center" wrapText="1"/>
    </xf>
    <xf numFmtId="0" fontId="28" fillId="2" borderId="2" xfId="0" applyFont="1" applyFill="1" applyBorder="1" applyAlignment="1">
      <alignment horizontal="center" vertical="center" wrapText="1"/>
    </xf>
    <xf numFmtId="0" fontId="28" fillId="2" borderId="3" xfId="0" applyFont="1" applyFill="1" applyBorder="1" applyAlignment="1">
      <alignment horizontal="center" vertical="center" wrapText="1"/>
    </xf>
    <xf numFmtId="165" fontId="28" fillId="2" borderId="4" xfId="0" applyNumberFormat="1" applyFont="1" applyFill="1" applyBorder="1" applyAlignment="1">
      <alignment horizontal="right" vertical="center" wrapText="1"/>
    </xf>
    <xf numFmtId="165" fontId="28" fillId="2" borderId="11" xfId="0" applyNumberFormat="1" applyFont="1" applyFill="1" applyBorder="1" applyAlignment="1">
      <alignment horizontal="right" vertical="center" wrapText="1"/>
    </xf>
    <xf numFmtId="165" fontId="28" fillId="2" borderId="5" xfId="0" applyNumberFormat="1" applyFont="1" applyFill="1" applyBorder="1" applyAlignment="1">
      <alignment horizontal="right" vertical="center" wrapText="1"/>
    </xf>
    <xf numFmtId="0" fontId="28" fillId="2" borderId="9"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31" fillId="2" borderId="4" xfId="2" applyFont="1" applyFill="1" applyBorder="1" applyAlignment="1">
      <alignment horizontal="right" vertical="center" wrapText="1"/>
    </xf>
    <xf numFmtId="0" fontId="31" fillId="2" borderId="5" xfId="2" applyFont="1" applyFill="1" applyBorder="1" applyAlignment="1">
      <alignment horizontal="right" vertical="center" wrapText="1"/>
    </xf>
    <xf numFmtId="165" fontId="31" fillId="2" borderId="4" xfId="2" applyNumberFormat="1" applyFont="1" applyFill="1" applyBorder="1" applyAlignment="1">
      <alignment horizontal="right" vertical="center" wrapText="1"/>
    </xf>
    <xf numFmtId="165" fontId="31" fillId="2" borderId="5" xfId="2" applyNumberFormat="1" applyFont="1" applyFill="1" applyBorder="1" applyAlignment="1">
      <alignment horizontal="right" vertical="center" wrapText="1"/>
    </xf>
    <xf numFmtId="165" fontId="31" fillId="2" borderId="4" xfId="0" applyNumberFormat="1" applyFont="1" applyFill="1" applyBorder="1" applyAlignment="1">
      <alignment horizontal="right" vertical="center" wrapText="1"/>
    </xf>
    <xf numFmtId="165" fontId="31" fillId="2" borderId="5" xfId="0" applyNumberFormat="1" applyFont="1" applyFill="1" applyBorder="1" applyAlignment="1">
      <alignment horizontal="right" vertical="center" wrapText="1"/>
    </xf>
    <xf numFmtId="3" fontId="30" fillId="2" borderId="4" xfId="0" applyNumberFormat="1" applyFont="1" applyFill="1" applyBorder="1" applyAlignment="1">
      <alignment vertical="center" wrapText="1"/>
    </xf>
    <xf numFmtId="3" fontId="30" fillId="2" borderId="5" xfId="0" applyNumberFormat="1" applyFont="1" applyFill="1" applyBorder="1" applyAlignment="1">
      <alignment vertical="center" wrapText="1"/>
    </xf>
    <xf numFmtId="165" fontId="30" fillId="2" borderId="4" xfId="0" applyNumberFormat="1" applyFont="1" applyFill="1" applyBorder="1" applyAlignment="1">
      <alignment vertical="center" wrapText="1"/>
    </xf>
    <xf numFmtId="165" fontId="30" fillId="2" borderId="5" xfId="0" applyNumberFormat="1" applyFont="1" applyFill="1" applyBorder="1" applyAlignment="1">
      <alignment vertical="center" wrapText="1"/>
    </xf>
    <xf numFmtId="165" fontId="30" fillId="2" borderId="4" xfId="0" applyNumberFormat="1" applyFont="1" applyFill="1" applyBorder="1" applyAlignment="1">
      <alignment horizontal="center" vertical="center" wrapText="1"/>
    </xf>
    <xf numFmtId="165" fontId="30" fillId="2" borderId="5" xfId="0" applyNumberFormat="1" applyFont="1" applyFill="1" applyBorder="1" applyAlignment="1">
      <alignment horizontal="center" vertical="center" wrapText="1"/>
    </xf>
    <xf numFmtId="3" fontId="28" fillId="2" borderId="4" xfId="0" applyNumberFormat="1" applyFont="1" applyFill="1" applyBorder="1" applyAlignment="1">
      <alignment horizontal="center" vertical="center" wrapText="1"/>
    </xf>
    <xf numFmtId="3" fontId="28" fillId="2" borderId="11" xfId="0" applyNumberFormat="1" applyFont="1" applyFill="1" applyBorder="1" applyAlignment="1">
      <alignment horizontal="center" vertical="center" wrapText="1"/>
    </xf>
    <xf numFmtId="3" fontId="28" fillId="2" borderId="5" xfId="0" applyNumberFormat="1" applyFont="1" applyFill="1" applyBorder="1" applyAlignment="1">
      <alignment horizontal="center" vertical="center" wrapText="1"/>
    </xf>
    <xf numFmtId="165" fontId="28" fillId="2" borderId="2" xfId="0" applyNumberFormat="1" applyFont="1" applyFill="1" applyBorder="1" applyAlignment="1">
      <alignment vertical="center" wrapText="1"/>
    </xf>
    <xf numFmtId="165" fontId="28" fillId="2" borderId="3" xfId="0" applyNumberFormat="1" applyFont="1" applyFill="1" applyBorder="1" applyAlignment="1">
      <alignment vertical="center" wrapText="1"/>
    </xf>
    <xf numFmtId="165" fontId="10" fillId="2" borderId="2" xfId="2" applyNumberFormat="1" applyFont="1" applyFill="1" applyBorder="1" applyAlignment="1">
      <alignment horizontal="right" vertical="center" wrapText="1"/>
    </xf>
    <xf numFmtId="165" fontId="10" fillId="2" borderId="9" xfId="2" applyNumberFormat="1" applyFont="1" applyFill="1" applyBorder="1" applyAlignment="1">
      <alignment horizontal="right" vertical="center" wrapText="1"/>
    </xf>
    <xf numFmtId="165" fontId="10" fillId="2" borderId="3" xfId="2" applyNumberFormat="1" applyFont="1" applyFill="1" applyBorder="1" applyAlignment="1">
      <alignment horizontal="right" vertical="center" wrapText="1"/>
    </xf>
    <xf numFmtId="165" fontId="28" fillId="2" borderId="2" xfId="0" applyNumberFormat="1" applyFont="1" applyFill="1" applyBorder="1" applyAlignment="1">
      <alignment horizontal="center" vertical="center" wrapText="1"/>
    </xf>
    <xf numFmtId="165" fontId="28" fillId="2" borderId="9" xfId="0" applyNumberFormat="1" applyFont="1" applyFill="1" applyBorder="1" applyAlignment="1">
      <alignment horizontal="center" vertical="center" wrapText="1"/>
    </xf>
    <xf numFmtId="165" fontId="28" fillId="2" borderId="3" xfId="0" applyNumberFormat="1" applyFont="1" applyFill="1" applyBorder="1" applyAlignment="1">
      <alignment horizontal="center" vertical="center" wrapText="1"/>
    </xf>
    <xf numFmtId="165" fontId="28" fillId="2" borderId="4" xfId="0" applyNumberFormat="1" applyFont="1" applyFill="1" applyBorder="1" applyAlignment="1">
      <alignment horizontal="center" vertical="center" wrapText="1"/>
    </xf>
    <xf numFmtId="165" fontId="28" fillId="2" borderId="11" xfId="0" applyNumberFormat="1" applyFont="1" applyFill="1" applyBorder="1" applyAlignment="1">
      <alignment horizontal="center" vertical="center" wrapText="1"/>
    </xf>
    <xf numFmtId="165" fontId="28" fillId="2" borderId="5" xfId="0" applyNumberFormat="1" applyFont="1" applyFill="1" applyBorder="1" applyAlignment="1">
      <alignment horizontal="center" vertical="center" wrapText="1"/>
    </xf>
    <xf numFmtId="0" fontId="28" fillId="0" borderId="4"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5" xfId="0" applyFont="1" applyBorder="1" applyAlignment="1">
      <alignment horizontal="center" vertical="center" wrapText="1"/>
    </xf>
    <xf numFmtId="165" fontId="28" fillId="2" borderId="2" xfId="0" applyNumberFormat="1" applyFont="1" applyFill="1" applyBorder="1" applyAlignment="1">
      <alignment horizontal="right" vertical="center" wrapText="1"/>
    </xf>
    <xf numFmtId="165" fontId="28" fillId="2" borderId="9" xfId="0" applyNumberFormat="1" applyFont="1" applyFill="1" applyBorder="1" applyAlignment="1">
      <alignment horizontal="right" vertical="center" wrapText="1"/>
    </xf>
    <xf numFmtId="165" fontId="28" fillId="2" borderId="3" xfId="0" applyNumberFormat="1" applyFont="1" applyFill="1" applyBorder="1" applyAlignment="1">
      <alignment horizontal="right" vertical="center" wrapText="1"/>
    </xf>
    <xf numFmtId="165" fontId="30" fillId="2" borderId="4" xfId="0" applyNumberFormat="1" applyFont="1" applyFill="1" applyBorder="1" applyAlignment="1">
      <alignment horizontal="right" vertical="center" wrapText="1"/>
    </xf>
    <xf numFmtId="165" fontId="30" fillId="2" borderId="5" xfId="0" applyNumberFormat="1" applyFont="1" applyFill="1" applyBorder="1" applyAlignment="1">
      <alignment horizontal="right" vertical="center" wrapText="1"/>
    </xf>
    <xf numFmtId="0" fontId="30" fillId="2" borderId="2" xfId="0" applyFont="1" applyFill="1" applyBorder="1" applyAlignment="1">
      <alignment horizontal="center" vertical="center" textRotation="90"/>
    </xf>
    <xf numFmtId="0" fontId="30" fillId="2" borderId="9" xfId="0" applyFont="1" applyFill="1" applyBorder="1" applyAlignment="1">
      <alignment horizontal="center" vertical="center" textRotation="90"/>
    </xf>
    <xf numFmtId="0" fontId="30" fillId="2" borderId="3" xfId="0" applyFont="1" applyFill="1" applyBorder="1" applyAlignment="1">
      <alignment horizontal="center" vertical="center" textRotation="90"/>
    </xf>
    <xf numFmtId="0" fontId="9" fillId="2" borderId="4"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13" fillId="4" borderId="2" xfId="0" applyFont="1" applyFill="1" applyBorder="1" applyAlignment="1">
      <alignment horizontal="left" vertical="center" wrapText="1"/>
    </xf>
    <xf numFmtId="0" fontId="13" fillId="4" borderId="9"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30" fillId="2" borderId="4" xfId="0" applyFont="1" applyFill="1" applyBorder="1" applyAlignment="1">
      <alignment horizontal="center" vertical="center" textRotation="90" wrapText="1"/>
    </xf>
    <xf numFmtId="0" fontId="30" fillId="2" borderId="5" xfId="0" applyFont="1" applyFill="1" applyBorder="1" applyAlignment="1">
      <alignment horizontal="center" vertical="center" textRotation="90" wrapText="1"/>
    </xf>
    <xf numFmtId="0" fontId="9" fillId="2" borderId="4" xfId="6" applyFont="1" applyFill="1" applyBorder="1" applyAlignment="1">
      <alignment horizontal="center" vertical="center" wrapText="1"/>
    </xf>
    <xf numFmtId="0" fontId="9" fillId="2" borderId="11" xfId="6" applyFont="1" applyFill="1" applyBorder="1" applyAlignment="1">
      <alignment horizontal="center" vertical="center" wrapText="1"/>
    </xf>
    <xf numFmtId="0" fontId="9" fillId="2" borderId="5" xfId="6" applyFont="1" applyFill="1" applyBorder="1" applyAlignment="1">
      <alignment horizontal="center" vertical="center" wrapText="1"/>
    </xf>
    <xf numFmtId="0" fontId="32" fillId="2" borderId="2" xfId="0" applyFont="1" applyFill="1" applyBorder="1" applyAlignment="1">
      <alignment horizontal="center" vertical="center" wrapText="1"/>
    </xf>
    <xf numFmtId="0" fontId="32" fillId="2" borderId="3" xfId="0" applyFont="1" applyFill="1" applyBorder="1" applyAlignment="1">
      <alignment horizontal="center" vertical="center" wrapText="1"/>
    </xf>
    <xf numFmtId="165" fontId="21" fillId="0" borderId="1" xfId="0" applyNumberFormat="1" applyFont="1" applyBorder="1" applyAlignment="1">
      <alignment horizontal="center" vertical="center" wrapText="1"/>
    </xf>
    <xf numFmtId="0" fontId="20" fillId="0" borderId="1" xfId="2" applyFont="1" applyBorder="1" applyAlignment="1">
      <alignment horizontal="center" vertical="center"/>
    </xf>
    <xf numFmtId="0" fontId="8" fillId="0" borderId="4" xfId="2" applyFont="1" applyBorder="1" applyAlignment="1">
      <alignment horizontal="center" vertical="center" wrapText="1"/>
    </xf>
    <xf numFmtId="0" fontId="8" fillId="0" borderId="5" xfId="2" applyFont="1" applyBorder="1" applyAlignment="1">
      <alignment horizontal="center" vertical="center" wrapText="1"/>
    </xf>
    <xf numFmtId="0" fontId="6" fillId="0" borderId="4" xfId="2" applyFont="1" applyBorder="1" applyAlignment="1">
      <alignment horizontal="center" vertical="center" wrapText="1"/>
    </xf>
    <xf numFmtId="0" fontId="6" fillId="0" borderId="5" xfId="2" applyFont="1" applyBorder="1" applyAlignment="1">
      <alignment horizontal="center" vertical="center" wrapText="1"/>
    </xf>
    <xf numFmtId="0" fontId="20" fillId="0" borderId="1" xfId="2" applyFont="1" applyBorder="1" applyAlignment="1">
      <alignment horizontal="center" vertical="center" wrapText="1"/>
    </xf>
    <xf numFmtId="0" fontId="21" fillId="0" borderId="0" xfId="2" applyFont="1" applyAlignment="1">
      <alignment horizontal="center"/>
    </xf>
    <xf numFmtId="0" fontId="21" fillId="0" borderId="0" xfId="2" applyFont="1" applyAlignment="1">
      <alignment horizontal="center" vertical="center" wrapText="1"/>
    </xf>
    <xf numFmtId="0" fontId="21" fillId="0" borderId="0" xfId="2" applyFont="1" applyAlignment="1">
      <alignment horizontal="center" vertical="center"/>
    </xf>
    <xf numFmtId="0" fontId="20" fillId="0" borderId="0" xfId="2" applyFont="1" applyAlignment="1">
      <alignment horizontal="center" vertical="center"/>
    </xf>
    <xf numFmtId="0" fontId="21" fillId="0" borderId="1" xfId="2" applyFont="1" applyBorder="1" applyAlignment="1">
      <alignment horizontal="center" vertical="center"/>
    </xf>
    <xf numFmtId="0" fontId="23" fillId="0" borderId="1" xfId="2" applyFont="1" applyBorder="1" applyAlignment="1">
      <alignment horizontal="center" vertical="center"/>
    </xf>
    <xf numFmtId="0" fontId="15" fillId="0" borderId="2" xfId="2" applyFont="1" applyBorder="1" applyAlignment="1">
      <alignment horizontal="center" vertical="center"/>
    </xf>
    <xf numFmtId="0" fontId="15" fillId="0" borderId="9" xfId="2" applyFont="1" applyBorder="1" applyAlignment="1">
      <alignment horizontal="center" vertical="center"/>
    </xf>
    <xf numFmtId="0" fontId="15" fillId="0" borderId="3" xfId="2" applyFont="1" applyBorder="1" applyAlignment="1">
      <alignment horizontal="center" vertical="center"/>
    </xf>
    <xf numFmtId="0" fontId="3" fillId="0" borderId="1" xfId="2" applyFont="1" applyBorder="1" applyAlignment="1">
      <alignment horizontal="center" vertical="center" wrapText="1"/>
    </xf>
    <xf numFmtId="0" fontId="3" fillId="0" borderId="1" xfId="2" applyFont="1" applyBorder="1" applyAlignment="1">
      <alignment horizontal="center" vertical="center"/>
    </xf>
    <xf numFmtId="165" fontId="3" fillId="0" borderId="1" xfId="0" applyNumberFormat="1" applyFont="1" applyBorder="1" applyAlignment="1">
      <alignment horizontal="center" vertical="center" wrapText="1"/>
    </xf>
    <xf numFmtId="0" fontId="21" fillId="0" borderId="4" xfId="2" applyFont="1" applyBorder="1" applyAlignment="1">
      <alignment horizontal="center" vertical="center" wrapText="1"/>
    </xf>
    <xf numFmtId="0" fontId="21" fillId="0" borderId="5" xfId="2" applyFont="1" applyBorder="1" applyAlignment="1">
      <alignment horizontal="center" vertical="center" wrapText="1"/>
    </xf>
    <xf numFmtId="0" fontId="7" fillId="0" borderId="4" xfId="2" applyFont="1" applyBorder="1" applyAlignment="1">
      <alignment horizontal="center" vertical="center" wrapText="1"/>
    </xf>
    <xf numFmtId="0" fontId="7" fillId="0" borderId="5" xfId="2" applyFont="1" applyBorder="1" applyAlignment="1">
      <alignment horizontal="center" vertical="center" wrapText="1"/>
    </xf>
  </cellXfs>
  <cellStyles count="10">
    <cellStyle name="Comma 2" xfId="7" xr:uid="{00000000-0005-0000-0000-000000000000}"/>
    <cellStyle name="Normal" xfId="0" builtinId="0"/>
    <cellStyle name="Normal 12 2" xfId="6" xr:uid="{00000000-0005-0000-0000-000002000000}"/>
    <cellStyle name="Normal 2" xfId="2" xr:uid="{00000000-0005-0000-0000-000003000000}"/>
    <cellStyle name="Normal 3" xfId="3" xr:uid="{00000000-0005-0000-0000-000004000000}"/>
    <cellStyle name="Normal 8" xfId="5" xr:uid="{00000000-0005-0000-0000-000005000000}"/>
    <cellStyle name="Normal 9 2" xfId="8" xr:uid="{00000000-0005-0000-0000-000006000000}"/>
    <cellStyle name="Normal_24.9.Bieu mau 108 (1)" xfId="9" xr:uid="{2AE66895-DB93-4E80-B72B-4D7AB0AAFCA7}"/>
    <cellStyle name="Percent" xfId="1" builtinId="5"/>
    <cellStyle name="Percent 3" xfId="4"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9525</xdr:colOff>
      <xdr:row>1</xdr:row>
      <xdr:rowOff>47625</xdr:rowOff>
    </xdr:from>
    <xdr:to>
      <xdr:col>4</xdr:col>
      <xdr:colOff>28575</xdr:colOff>
      <xdr:row>1</xdr:row>
      <xdr:rowOff>49213</xdr:rowOff>
    </xdr:to>
    <xdr:cxnSp macro="">
      <xdr:nvCxnSpPr>
        <xdr:cNvPr id="2" name="Straight Connector 1">
          <a:extLst>
            <a:ext uri="{FF2B5EF4-FFF2-40B4-BE49-F238E27FC236}">
              <a16:creationId xmlns:a16="http://schemas.microsoft.com/office/drawing/2014/main" id="{4CF7E83C-FD96-409E-8E6D-08F629A43840}"/>
            </a:ext>
          </a:extLst>
        </xdr:cNvPr>
        <xdr:cNvCxnSpPr/>
      </xdr:nvCxnSpPr>
      <xdr:spPr>
        <a:xfrm>
          <a:off x="1152525" y="438150"/>
          <a:ext cx="942975" cy="158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7CF06-66E6-4604-A984-D9678344570F}">
  <sheetPr>
    <tabColor rgb="FF7030A0"/>
  </sheetPr>
  <dimension ref="A1:BI54"/>
  <sheetViews>
    <sheetView topLeftCell="A2" zoomScaleNormal="100" zoomScaleSheetLayoutView="110" workbookViewId="0">
      <selection activeCell="A3" sqref="A3:BA3"/>
    </sheetView>
  </sheetViews>
  <sheetFormatPr defaultRowHeight="10.5" customHeight="1"/>
  <cols>
    <col min="1" max="1" width="3.5703125" style="380" customWidth="1"/>
    <col min="2" max="2" width="13.5703125" style="381" customWidth="1"/>
    <col min="3" max="3" width="8.7109375" style="382" customWidth="1"/>
    <col min="4" max="4" width="5.140625" style="382" customWidth="1"/>
    <col min="5" max="5" width="7.5703125" style="383" customWidth="1"/>
    <col min="6" max="6" width="9.5703125" style="384" customWidth="1"/>
    <col min="7" max="7" width="4.7109375" style="385" customWidth="1"/>
    <col min="8" max="8" width="8.5703125" style="386" customWidth="1"/>
    <col min="9" max="9" width="5.140625" style="387" customWidth="1"/>
    <col min="10" max="10" width="9" style="388" customWidth="1"/>
    <col min="11" max="11" width="5" style="389" customWidth="1"/>
    <col min="12" max="12" width="9.42578125" style="388" customWidth="1"/>
    <col min="13" max="13" width="4.28515625" style="387" customWidth="1"/>
    <col min="14" max="14" width="8.7109375" style="388" customWidth="1"/>
    <col min="15" max="15" width="4.140625" style="387" customWidth="1"/>
    <col min="16" max="16" width="5.140625" style="387" customWidth="1"/>
    <col min="17" max="17" width="4.85546875" style="387" customWidth="1"/>
    <col min="18" max="18" width="9.28515625" style="388" customWidth="1"/>
    <col min="19" max="19" width="5.7109375" style="385" customWidth="1"/>
    <col min="20" max="20" width="4.7109375" style="387" customWidth="1"/>
    <col min="21" max="21" width="8.85546875" style="390" customWidth="1"/>
    <col min="22" max="22" width="9.7109375" style="391" customWidth="1"/>
    <col min="23" max="24" width="3.85546875" style="385" customWidth="1"/>
    <col min="25" max="25" width="5.28515625" style="392" bestFit="1" customWidth="1"/>
    <col min="26" max="26" width="5.5703125" style="385" customWidth="1"/>
    <col min="27" max="27" width="6.42578125" style="385" customWidth="1"/>
    <col min="28" max="29" width="7.140625" style="393" customWidth="1"/>
    <col min="30" max="30" width="8.7109375" style="387" customWidth="1"/>
    <col min="31" max="31" width="7.5703125" style="387" bestFit="1" customWidth="1"/>
    <col min="32" max="32" width="10.7109375" style="95" customWidth="1"/>
    <col min="33" max="33" width="10.5703125" style="391" customWidth="1"/>
    <col min="34" max="34" width="10.28515625" style="391" customWidth="1"/>
    <col min="35" max="35" width="10" style="391" customWidth="1"/>
    <col min="36" max="36" width="6" style="391" customWidth="1"/>
    <col min="37" max="37" width="11.28515625" style="391" customWidth="1"/>
    <col min="38" max="38" width="9.5703125" style="394" customWidth="1"/>
    <col min="39" max="39" width="9" style="395" customWidth="1"/>
    <col min="40" max="40" width="9.5703125" style="395" customWidth="1"/>
    <col min="41" max="42" width="9.85546875" style="395" customWidth="1"/>
    <col min="43" max="43" width="5.5703125" style="396" customWidth="1"/>
    <col min="44" max="44" width="6.140625" style="396" customWidth="1"/>
    <col min="45" max="45" width="5.42578125" style="396" customWidth="1"/>
    <col min="46" max="46" width="5.7109375" style="396" customWidth="1"/>
    <col min="47" max="47" width="10.85546875" style="95" customWidth="1"/>
    <col min="48" max="48" width="10.85546875" style="397" customWidth="1"/>
    <col min="49" max="49" width="9.85546875" style="397" customWidth="1"/>
    <col min="50" max="50" width="10.28515625" style="397" customWidth="1"/>
    <col min="51" max="51" width="9.28515625" style="397" customWidth="1"/>
    <col min="52" max="52" width="10" style="397" customWidth="1"/>
    <col min="53" max="53" width="12.7109375" style="398" customWidth="1"/>
    <col min="54" max="228" width="9.140625" style="399"/>
    <col min="229" max="229" width="4.28515625" style="399" customWidth="1"/>
    <col min="230" max="230" width="15.5703125" style="399" customWidth="1"/>
    <col min="231" max="231" width="7.85546875" style="399" customWidth="1"/>
    <col min="232" max="232" width="0" style="399" hidden="1" customWidth="1"/>
    <col min="233" max="233" width="7.5703125" style="399" customWidth="1"/>
    <col min="234" max="234" width="8.5703125" style="399" customWidth="1"/>
    <col min="235" max="235" width="3.5703125" style="399" customWidth="1"/>
    <col min="236" max="236" width="7.28515625" style="399" customWidth="1"/>
    <col min="237" max="237" width="3.5703125" style="399" customWidth="1"/>
    <col min="238" max="238" width="7.5703125" style="399" customWidth="1"/>
    <col min="239" max="239" width="3.5703125" style="399" customWidth="1"/>
    <col min="240" max="240" width="7.42578125" style="399" customWidth="1"/>
    <col min="241" max="241" width="4.28515625" style="399" customWidth="1"/>
    <col min="242" max="242" width="7.42578125" style="399" customWidth="1"/>
    <col min="243" max="243" width="4.140625" style="399" customWidth="1"/>
    <col min="244" max="244" width="7.7109375" style="399" customWidth="1"/>
    <col min="245" max="245" width="3.7109375" style="399" customWidth="1"/>
    <col min="246" max="246" width="7" style="399" customWidth="1"/>
    <col min="247" max="248" width="0" style="399" hidden="1" customWidth="1"/>
    <col min="249" max="249" width="6.7109375" style="399" customWidth="1"/>
    <col min="250" max="250" width="7.42578125" style="399" customWidth="1"/>
    <col min="251" max="252" width="0" style="399" hidden="1" customWidth="1"/>
    <col min="253" max="253" width="4.7109375" style="399" customWidth="1"/>
    <col min="254" max="254" width="6" style="399" customWidth="1"/>
    <col min="255" max="256" width="0" style="399" hidden="1" customWidth="1"/>
    <col min="257" max="257" width="6.7109375" style="399" customWidth="1"/>
    <col min="258" max="258" width="5.85546875" style="399" customWidth="1"/>
    <col min="259" max="269" width="0" style="399" hidden="1" customWidth="1"/>
    <col min="270" max="270" width="4.5703125" style="399" customWidth="1"/>
    <col min="271" max="271" width="5.5703125" style="399" customWidth="1"/>
    <col min="272" max="272" width="4.85546875" style="399" customWidth="1"/>
    <col min="273" max="273" width="4.140625" style="399" customWidth="1"/>
    <col min="274" max="274" width="9.28515625" style="399" customWidth="1"/>
    <col min="275" max="277" width="0" style="399" hidden="1" customWidth="1"/>
    <col min="278" max="278" width="8.28515625" style="399" customWidth="1"/>
    <col min="279" max="279" width="9.140625" style="399"/>
    <col min="280" max="280" width="14.85546875" style="399" customWidth="1"/>
    <col min="281" max="484" width="9.140625" style="399"/>
    <col min="485" max="485" width="4.28515625" style="399" customWidth="1"/>
    <col min="486" max="486" width="15.5703125" style="399" customWidth="1"/>
    <col min="487" max="487" width="7.85546875" style="399" customWidth="1"/>
    <col min="488" max="488" width="0" style="399" hidden="1" customWidth="1"/>
    <col min="489" max="489" width="7.5703125" style="399" customWidth="1"/>
    <col min="490" max="490" width="8.5703125" style="399" customWidth="1"/>
    <col min="491" max="491" width="3.5703125" style="399" customWidth="1"/>
    <col min="492" max="492" width="7.28515625" style="399" customWidth="1"/>
    <col min="493" max="493" width="3.5703125" style="399" customWidth="1"/>
    <col min="494" max="494" width="7.5703125" style="399" customWidth="1"/>
    <col min="495" max="495" width="3.5703125" style="399" customWidth="1"/>
    <col min="496" max="496" width="7.42578125" style="399" customWidth="1"/>
    <col min="497" max="497" width="4.28515625" style="399" customWidth="1"/>
    <col min="498" max="498" width="7.42578125" style="399" customWidth="1"/>
    <col min="499" max="499" width="4.140625" style="399" customWidth="1"/>
    <col min="500" max="500" width="7.7109375" style="399" customWidth="1"/>
    <col min="501" max="501" width="3.7109375" style="399" customWidth="1"/>
    <col min="502" max="502" width="7" style="399" customWidth="1"/>
    <col min="503" max="504" width="0" style="399" hidden="1" customWidth="1"/>
    <col min="505" max="505" width="6.7109375" style="399" customWidth="1"/>
    <col min="506" max="506" width="7.42578125" style="399" customWidth="1"/>
    <col min="507" max="508" width="0" style="399" hidden="1" customWidth="1"/>
    <col min="509" max="509" width="4.7109375" style="399" customWidth="1"/>
    <col min="510" max="510" width="6" style="399" customWidth="1"/>
    <col min="511" max="512" width="0" style="399" hidden="1" customWidth="1"/>
    <col min="513" max="513" width="6.7109375" style="399" customWidth="1"/>
    <col min="514" max="514" width="5.85546875" style="399" customWidth="1"/>
    <col min="515" max="525" width="0" style="399" hidden="1" customWidth="1"/>
    <col min="526" max="526" width="4.5703125" style="399" customWidth="1"/>
    <col min="527" max="527" width="5.5703125" style="399" customWidth="1"/>
    <col min="528" max="528" width="4.85546875" style="399" customWidth="1"/>
    <col min="529" max="529" width="4.140625" style="399" customWidth="1"/>
    <col min="530" max="530" width="9.28515625" style="399" customWidth="1"/>
    <col min="531" max="533" width="0" style="399" hidden="1" customWidth="1"/>
    <col min="534" max="534" width="8.28515625" style="399" customWidth="1"/>
    <col min="535" max="535" width="9.140625" style="399"/>
    <col min="536" max="536" width="14.85546875" style="399" customWidth="1"/>
    <col min="537" max="740" width="9.140625" style="399"/>
    <col min="741" max="741" width="4.28515625" style="399" customWidth="1"/>
    <col min="742" max="742" width="15.5703125" style="399" customWidth="1"/>
    <col min="743" max="743" width="7.85546875" style="399" customWidth="1"/>
    <col min="744" max="744" width="0" style="399" hidden="1" customWidth="1"/>
    <col min="745" max="745" width="7.5703125" style="399" customWidth="1"/>
    <col min="746" max="746" width="8.5703125" style="399" customWidth="1"/>
    <col min="747" max="747" width="3.5703125" style="399" customWidth="1"/>
    <col min="748" max="748" width="7.28515625" style="399" customWidth="1"/>
    <col min="749" max="749" width="3.5703125" style="399" customWidth="1"/>
    <col min="750" max="750" width="7.5703125" style="399" customWidth="1"/>
    <col min="751" max="751" width="3.5703125" style="399" customWidth="1"/>
    <col min="752" max="752" width="7.42578125" style="399" customWidth="1"/>
    <col min="753" max="753" width="4.28515625" style="399" customWidth="1"/>
    <col min="754" max="754" width="7.42578125" style="399" customWidth="1"/>
    <col min="755" max="755" width="4.140625" style="399" customWidth="1"/>
    <col min="756" max="756" width="7.7109375" style="399" customWidth="1"/>
    <col min="757" max="757" width="3.7109375" style="399" customWidth="1"/>
    <col min="758" max="758" width="7" style="399" customWidth="1"/>
    <col min="759" max="760" width="0" style="399" hidden="1" customWidth="1"/>
    <col min="761" max="761" width="6.7109375" style="399" customWidth="1"/>
    <col min="762" max="762" width="7.42578125" style="399" customWidth="1"/>
    <col min="763" max="764" width="0" style="399" hidden="1" customWidth="1"/>
    <col min="765" max="765" width="4.7109375" style="399" customWidth="1"/>
    <col min="766" max="766" width="6" style="399" customWidth="1"/>
    <col min="767" max="768" width="0" style="399" hidden="1" customWidth="1"/>
    <col min="769" max="769" width="6.7109375" style="399" customWidth="1"/>
    <col min="770" max="770" width="5.85546875" style="399" customWidth="1"/>
    <col min="771" max="781" width="0" style="399" hidden="1" customWidth="1"/>
    <col min="782" max="782" width="4.5703125" style="399" customWidth="1"/>
    <col min="783" max="783" width="5.5703125" style="399" customWidth="1"/>
    <col min="784" max="784" width="4.85546875" style="399" customWidth="1"/>
    <col min="785" max="785" width="4.140625" style="399" customWidth="1"/>
    <col min="786" max="786" width="9.28515625" style="399" customWidth="1"/>
    <col min="787" max="789" width="0" style="399" hidden="1" customWidth="1"/>
    <col min="790" max="790" width="8.28515625" style="399" customWidth="1"/>
    <col min="791" max="791" width="9.140625" style="399"/>
    <col min="792" max="792" width="14.85546875" style="399" customWidth="1"/>
    <col min="793" max="996" width="9.140625" style="399"/>
    <col min="997" max="997" width="4.28515625" style="399" customWidth="1"/>
    <col min="998" max="998" width="15.5703125" style="399" customWidth="1"/>
    <col min="999" max="999" width="7.85546875" style="399" customWidth="1"/>
    <col min="1000" max="1000" width="0" style="399" hidden="1" customWidth="1"/>
    <col min="1001" max="1001" width="7.5703125" style="399" customWidth="1"/>
    <col min="1002" max="1002" width="8.5703125" style="399" customWidth="1"/>
    <col min="1003" max="1003" width="3.5703125" style="399" customWidth="1"/>
    <col min="1004" max="1004" width="7.28515625" style="399" customWidth="1"/>
    <col min="1005" max="1005" width="3.5703125" style="399" customWidth="1"/>
    <col min="1006" max="1006" width="7.5703125" style="399" customWidth="1"/>
    <col min="1007" max="1007" width="3.5703125" style="399" customWidth="1"/>
    <col min="1008" max="1008" width="7.42578125" style="399" customWidth="1"/>
    <col min="1009" max="1009" width="4.28515625" style="399" customWidth="1"/>
    <col min="1010" max="1010" width="7.42578125" style="399" customWidth="1"/>
    <col min="1011" max="1011" width="4.140625" style="399" customWidth="1"/>
    <col min="1012" max="1012" width="7.7109375" style="399" customWidth="1"/>
    <col min="1013" max="1013" width="3.7109375" style="399" customWidth="1"/>
    <col min="1014" max="1014" width="7" style="399" customWidth="1"/>
    <col min="1015" max="1016" width="0" style="399" hidden="1" customWidth="1"/>
    <col min="1017" max="1017" width="6.7109375" style="399" customWidth="1"/>
    <col min="1018" max="1018" width="7.42578125" style="399" customWidth="1"/>
    <col min="1019" max="1020" width="0" style="399" hidden="1" customWidth="1"/>
    <col min="1021" max="1021" width="4.7109375" style="399" customWidth="1"/>
    <col min="1022" max="1022" width="6" style="399" customWidth="1"/>
    <col min="1023" max="1024" width="0" style="399" hidden="1" customWidth="1"/>
    <col min="1025" max="1025" width="6.7109375" style="399" customWidth="1"/>
    <col min="1026" max="1026" width="5.85546875" style="399" customWidth="1"/>
    <col min="1027" max="1037" width="0" style="399" hidden="1" customWidth="1"/>
    <col min="1038" max="1038" width="4.5703125" style="399" customWidth="1"/>
    <col min="1039" max="1039" width="5.5703125" style="399" customWidth="1"/>
    <col min="1040" max="1040" width="4.85546875" style="399" customWidth="1"/>
    <col min="1041" max="1041" width="4.140625" style="399" customWidth="1"/>
    <col min="1042" max="1042" width="9.28515625" style="399" customWidth="1"/>
    <col min="1043" max="1045" width="0" style="399" hidden="1" customWidth="1"/>
    <col min="1046" max="1046" width="8.28515625" style="399" customWidth="1"/>
    <col min="1047" max="1047" width="9.140625" style="399"/>
    <col min="1048" max="1048" width="14.85546875" style="399" customWidth="1"/>
    <col min="1049" max="1252" width="9.140625" style="399"/>
    <col min="1253" max="1253" width="4.28515625" style="399" customWidth="1"/>
    <col min="1254" max="1254" width="15.5703125" style="399" customWidth="1"/>
    <col min="1255" max="1255" width="7.85546875" style="399" customWidth="1"/>
    <col min="1256" max="1256" width="0" style="399" hidden="1" customWidth="1"/>
    <col min="1257" max="1257" width="7.5703125" style="399" customWidth="1"/>
    <col min="1258" max="1258" width="8.5703125" style="399" customWidth="1"/>
    <col min="1259" max="1259" width="3.5703125" style="399" customWidth="1"/>
    <col min="1260" max="1260" width="7.28515625" style="399" customWidth="1"/>
    <col min="1261" max="1261" width="3.5703125" style="399" customWidth="1"/>
    <col min="1262" max="1262" width="7.5703125" style="399" customWidth="1"/>
    <col min="1263" max="1263" width="3.5703125" style="399" customWidth="1"/>
    <col min="1264" max="1264" width="7.42578125" style="399" customWidth="1"/>
    <col min="1265" max="1265" width="4.28515625" style="399" customWidth="1"/>
    <col min="1266" max="1266" width="7.42578125" style="399" customWidth="1"/>
    <col min="1267" max="1267" width="4.140625" style="399" customWidth="1"/>
    <col min="1268" max="1268" width="7.7109375" style="399" customWidth="1"/>
    <col min="1269" max="1269" width="3.7109375" style="399" customWidth="1"/>
    <col min="1270" max="1270" width="7" style="399" customWidth="1"/>
    <col min="1271" max="1272" width="0" style="399" hidden="1" customWidth="1"/>
    <col min="1273" max="1273" width="6.7109375" style="399" customWidth="1"/>
    <col min="1274" max="1274" width="7.42578125" style="399" customWidth="1"/>
    <col min="1275" max="1276" width="0" style="399" hidden="1" customWidth="1"/>
    <col min="1277" max="1277" width="4.7109375" style="399" customWidth="1"/>
    <col min="1278" max="1278" width="6" style="399" customWidth="1"/>
    <col min="1279" max="1280" width="0" style="399" hidden="1" customWidth="1"/>
    <col min="1281" max="1281" width="6.7109375" style="399" customWidth="1"/>
    <col min="1282" max="1282" width="5.85546875" style="399" customWidth="1"/>
    <col min="1283" max="1293" width="0" style="399" hidden="1" customWidth="1"/>
    <col min="1294" max="1294" width="4.5703125" style="399" customWidth="1"/>
    <col min="1295" max="1295" width="5.5703125" style="399" customWidth="1"/>
    <col min="1296" max="1296" width="4.85546875" style="399" customWidth="1"/>
    <col min="1297" max="1297" width="4.140625" style="399" customWidth="1"/>
    <col min="1298" max="1298" width="9.28515625" style="399" customWidth="1"/>
    <col min="1299" max="1301" width="0" style="399" hidden="1" customWidth="1"/>
    <col min="1302" max="1302" width="8.28515625" style="399" customWidth="1"/>
    <col min="1303" max="1303" width="9.140625" style="399"/>
    <col min="1304" max="1304" width="14.85546875" style="399" customWidth="1"/>
    <col min="1305" max="1508" width="9.140625" style="399"/>
    <col min="1509" max="1509" width="4.28515625" style="399" customWidth="1"/>
    <col min="1510" max="1510" width="15.5703125" style="399" customWidth="1"/>
    <col min="1511" max="1511" width="7.85546875" style="399" customWidth="1"/>
    <col min="1512" max="1512" width="0" style="399" hidden="1" customWidth="1"/>
    <col min="1513" max="1513" width="7.5703125" style="399" customWidth="1"/>
    <col min="1514" max="1514" width="8.5703125" style="399" customWidth="1"/>
    <col min="1515" max="1515" width="3.5703125" style="399" customWidth="1"/>
    <col min="1516" max="1516" width="7.28515625" style="399" customWidth="1"/>
    <col min="1517" max="1517" width="3.5703125" style="399" customWidth="1"/>
    <col min="1518" max="1518" width="7.5703125" style="399" customWidth="1"/>
    <col min="1519" max="1519" width="3.5703125" style="399" customWidth="1"/>
    <col min="1520" max="1520" width="7.42578125" style="399" customWidth="1"/>
    <col min="1521" max="1521" width="4.28515625" style="399" customWidth="1"/>
    <col min="1522" max="1522" width="7.42578125" style="399" customWidth="1"/>
    <col min="1523" max="1523" width="4.140625" style="399" customWidth="1"/>
    <col min="1524" max="1524" width="7.7109375" style="399" customWidth="1"/>
    <col min="1525" max="1525" width="3.7109375" style="399" customWidth="1"/>
    <col min="1526" max="1526" width="7" style="399" customWidth="1"/>
    <col min="1527" max="1528" width="0" style="399" hidden="1" customWidth="1"/>
    <col min="1529" max="1529" width="6.7109375" style="399" customWidth="1"/>
    <col min="1530" max="1530" width="7.42578125" style="399" customWidth="1"/>
    <col min="1531" max="1532" width="0" style="399" hidden="1" customWidth="1"/>
    <col min="1533" max="1533" width="4.7109375" style="399" customWidth="1"/>
    <col min="1534" max="1534" width="6" style="399" customWidth="1"/>
    <col min="1535" max="1536" width="0" style="399" hidden="1" customWidth="1"/>
    <col min="1537" max="1537" width="6.7109375" style="399" customWidth="1"/>
    <col min="1538" max="1538" width="5.85546875" style="399" customWidth="1"/>
    <col min="1539" max="1549" width="0" style="399" hidden="1" customWidth="1"/>
    <col min="1550" max="1550" width="4.5703125" style="399" customWidth="1"/>
    <col min="1551" max="1551" width="5.5703125" style="399" customWidth="1"/>
    <col min="1552" max="1552" width="4.85546875" style="399" customWidth="1"/>
    <col min="1553" max="1553" width="4.140625" style="399" customWidth="1"/>
    <col min="1554" max="1554" width="9.28515625" style="399" customWidth="1"/>
    <col min="1555" max="1557" width="0" style="399" hidden="1" customWidth="1"/>
    <col min="1558" max="1558" width="8.28515625" style="399" customWidth="1"/>
    <col min="1559" max="1559" width="9.140625" style="399"/>
    <col min="1560" max="1560" width="14.85546875" style="399" customWidth="1"/>
    <col min="1561" max="1764" width="9.140625" style="399"/>
    <col min="1765" max="1765" width="4.28515625" style="399" customWidth="1"/>
    <col min="1766" max="1766" width="15.5703125" style="399" customWidth="1"/>
    <col min="1767" max="1767" width="7.85546875" style="399" customWidth="1"/>
    <col min="1768" max="1768" width="0" style="399" hidden="1" customWidth="1"/>
    <col min="1769" max="1769" width="7.5703125" style="399" customWidth="1"/>
    <col min="1770" max="1770" width="8.5703125" style="399" customWidth="1"/>
    <col min="1771" max="1771" width="3.5703125" style="399" customWidth="1"/>
    <col min="1772" max="1772" width="7.28515625" style="399" customWidth="1"/>
    <col min="1773" max="1773" width="3.5703125" style="399" customWidth="1"/>
    <col min="1774" max="1774" width="7.5703125" style="399" customWidth="1"/>
    <col min="1775" max="1775" width="3.5703125" style="399" customWidth="1"/>
    <col min="1776" max="1776" width="7.42578125" style="399" customWidth="1"/>
    <col min="1777" max="1777" width="4.28515625" style="399" customWidth="1"/>
    <col min="1778" max="1778" width="7.42578125" style="399" customWidth="1"/>
    <col min="1779" max="1779" width="4.140625" style="399" customWidth="1"/>
    <col min="1780" max="1780" width="7.7109375" style="399" customWidth="1"/>
    <col min="1781" max="1781" width="3.7109375" style="399" customWidth="1"/>
    <col min="1782" max="1782" width="7" style="399" customWidth="1"/>
    <col min="1783" max="1784" width="0" style="399" hidden="1" customWidth="1"/>
    <col min="1785" max="1785" width="6.7109375" style="399" customWidth="1"/>
    <col min="1786" max="1786" width="7.42578125" style="399" customWidth="1"/>
    <col min="1787" max="1788" width="0" style="399" hidden="1" customWidth="1"/>
    <col min="1789" max="1789" width="4.7109375" style="399" customWidth="1"/>
    <col min="1790" max="1790" width="6" style="399" customWidth="1"/>
    <col min="1791" max="1792" width="0" style="399" hidden="1" customWidth="1"/>
    <col min="1793" max="1793" width="6.7109375" style="399" customWidth="1"/>
    <col min="1794" max="1794" width="5.85546875" style="399" customWidth="1"/>
    <col min="1795" max="1805" width="0" style="399" hidden="1" customWidth="1"/>
    <col min="1806" max="1806" width="4.5703125" style="399" customWidth="1"/>
    <col min="1807" max="1807" width="5.5703125" style="399" customWidth="1"/>
    <col min="1808" max="1808" width="4.85546875" style="399" customWidth="1"/>
    <col min="1809" max="1809" width="4.140625" style="399" customWidth="1"/>
    <col min="1810" max="1810" width="9.28515625" style="399" customWidth="1"/>
    <col min="1811" max="1813" width="0" style="399" hidden="1" customWidth="1"/>
    <col min="1814" max="1814" width="8.28515625" style="399" customWidth="1"/>
    <col min="1815" max="1815" width="9.140625" style="399"/>
    <col min="1816" max="1816" width="14.85546875" style="399" customWidth="1"/>
    <col min="1817" max="2020" width="9.140625" style="399"/>
    <col min="2021" max="2021" width="4.28515625" style="399" customWidth="1"/>
    <col min="2022" max="2022" width="15.5703125" style="399" customWidth="1"/>
    <col min="2023" max="2023" width="7.85546875" style="399" customWidth="1"/>
    <col min="2024" max="2024" width="0" style="399" hidden="1" customWidth="1"/>
    <col min="2025" max="2025" width="7.5703125" style="399" customWidth="1"/>
    <col min="2026" max="2026" width="8.5703125" style="399" customWidth="1"/>
    <col min="2027" max="2027" width="3.5703125" style="399" customWidth="1"/>
    <col min="2028" max="2028" width="7.28515625" style="399" customWidth="1"/>
    <col min="2029" max="2029" width="3.5703125" style="399" customWidth="1"/>
    <col min="2030" max="2030" width="7.5703125" style="399" customWidth="1"/>
    <col min="2031" max="2031" width="3.5703125" style="399" customWidth="1"/>
    <col min="2032" max="2032" width="7.42578125" style="399" customWidth="1"/>
    <col min="2033" max="2033" width="4.28515625" style="399" customWidth="1"/>
    <col min="2034" max="2034" width="7.42578125" style="399" customWidth="1"/>
    <col min="2035" max="2035" width="4.140625" style="399" customWidth="1"/>
    <col min="2036" max="2036" width="7.7109375" style="399" customWidth="1"/>
    <col min="2037" max="2037" width="3.7109375" style="399" customWidth="1"/>
    <col min="2038" max="2038" width="7" style="399" customWidth="1"/>
    <col min="2039" max="2040" width="0" style="399" hidden="1" customWidth="1"/>
    <col min="2041" max="2041" width="6.7109375" style="399" customWidth="1"/>
    <col min="2042" max="2042" width="7.42578125" style="399" customWidth="1"/>
    <col min="2043" max="2044" width="0" style="399" hidden="1" customWidth="1"/>
    <col min="2045" max="2045" width="4.7109375" style="399" customWidth="1"/>
    <col min="2046" max="2046" width="6" style="399" customWidth="1"/>
    <col min="2047" max="2048" width="0" style="399" hidden="1" customWidth="1"/>
    <col min="2049" max="2049" width="6.7109375" style="399" customWidth="1"/>
    <col min="2050" max="2050" width="5.85546875" style="399" customWidth="1"/>
    <col min="2051" max="2061" width="0" style="399" hidden="1" customWidth="1"/>
    <col min="2062" max="2062" width="4.5703125" style="399" customWidth="1"/>
    <col min="2063" max="2063" width="5.5703125" style="399" customWidth="1"/>
    <col min="2064" max="2064" width="4.85546875" style="399" customWidth="1"/>
    <col min="2065" max="2065" width="4.140625" style="399" customWidth="1"/>
    <col min="2066" max="2066" width="9.28515625" style="399" customWidth="1"/>
    <col min="2067" max="2069" width="0" style="399" hidden="1" customWidth="1"/>
    <col min="2070" max="2070" width="8.28515625" style="399" customWidth="1"/>
    <col min="2071" max="2071" width="9.140625" style="399"/>
    <col min="2072" max="2072" width="14.85546875" style="399" customWidth="1"/>
    <col min="2073" max="2276" width="9.140625" style="399"/>
    <col min="2277" max="2277" width="4.28515625" style="399" customWidth="1"/>
    <col min="2278" max="2278" width="15.5703125" style="399" customWidth="1"/>
    <col min="2279" max="2279" width="7.85546875" style="399" customWidth="1"/>
    <col min="2280" max="2280" width="0" style="399" hidden="1" customWidth="1"/>
    <col min="2281" max="2281" width="7.5703125" style="399" customWidth="1"/>
    <col min="2282" max="2282" width="8.5703125" style="399" customWidth="1"/>
    <col min="2283" max="2283" width="3.5703125" style="399" customWidth="1"/>
    <col min="2284" max="2284" width="7.28515625" style="399" customWidth="1"/>
    <col min="2285" max="2285" width="3.5703125" style="399" customWidth="1"/>
    <col min="2286" max="2286" width="7.5703125" style="399" customWidth="1"/>
    <col min="2287" max="2287" width="3.5703125" style="399" customWidth="1"/>
    <col min="2288" max="2288" width="7.42578125" style="399" customWidth="1"/>
    <col min="2289" max="2289" width="4.28515625" style="399" customWidth="1"/>
    <col min="2290" max="2290" width="7.42578125" style="399" customWidth="1"/>
    <col min="2291" max="2291" width="4.140625" style="399" customWidth="1"/>
    <col min="2292" max="2292" width="7.7109375" style="399" customWidth="1"/>
    <col min="2293" max="2293" width="3.7109375" style="399" customWidth="1"/>
    <col min="2294" max="2294" width="7" style="399" customWidth="1"/>
    <col min="2295" max="2296" width="0" style="399" hidden="1" customWidth="1"/>
    <col min="2297" max="2297" width="6.7109375" style="399" customWidth="1"/>
    <col min="2298" max="2298" width="7.42578125" style="399" customWidth="1"/>
    <col min="2299" max="2300" width="0" style="399" hidden="1" customWidth="1"/>
    <col min="2301" max="2301" width="4.7109375" style="399" customWidth="1"/>
    <col min="2302" max="2302" width="6" style="399" customWidth="1"/>
    <col min="2303" max="2304" width="0" style="399" hidden="1" customWidth="1"/>
    <col min="2305" max="2305" width="6.7109375" style="399" customWidth="1"/>
    <col min="2306" max="2306" width="5.85546875" style="399" customWidth="1"/>
    <col min="2307" max="2317" width="0" style="399" hidden="1" customWidth="1"/>
    <col min="2318" max="2318" width="4.5703125" style="399" customWidth="1"/>
    <col min="2319" max="2319" width="5.5703125" style="399" customWidth="1"/>
    <col min="2320" max="2320" width="4.85546875" style="399" customWidth="1"/>
    <col min="2321" max="2321" width="4.140625" style="399" customWidth="1"/>
    <col min="2322" max="2322" width="9.28515625" style="399" customWidth="1"/>
    <col min="2323" max="2325" width="0" style="399" hidden="1" customWidth="1"/>
    <col min="2326" max="2326" width="8.28515625" style="399" customWidth="1"/>
    <col min="2327" max="2327" width="9.140625" style="399"/>
    <col min="2328" max="2328" width="14.85546875" style="399" customWidth="1"/>
    <col min="2329" max="2532" width="9.140625" style="399"/>
    <col min="2533" max="2533" width="4.28515625" style="399" customWidth="1"/>
    <col min="2534" max="2534" width="15.5703125" style="399" customWidth="1"/>
    <col min="2535" max="2535" width="7.85546875" style="399" customWidth="1"/>
    <col min="2536" max="2536" width="0" style="399" hidden="1" customWidth="1"/>
    <col min="2537" max="2537" width="7.5703125" style="399" customWidth="1"/>
    <col min="2538" max="2538" width="8.5703125" style="399" customWidth="1"/>
    <col min="2539" max="2539" width="3.5703125" style="399" customWidth="1"/>
    <col min="2540" max="2540" width="7.28515625" style="399" customWidth="1"/>
    <col min="2541" max="2541" width="3.5703125" style="399" customWidth="1"/>
    <col min="2542" max="2542" width="7.5703125" style="399" customWidth="1"/>
    <col min="2543" max="2543" width="3.5703125" style="399" customWidth="1"/>
    <col min="2544" max="2544" width="7.42578125" style="399" customWidth="1"/>
    <col min="2545" max="2545" width="4.28515625" style="399" customWidth="1"/>
    <col min="2546" max="2546" width="7.42578125" style="399" customWidth="1"/>
    <col min="2547" max="2547" width="4.140625" style="399" customWidth="1"/>
    <col min="2548" max="2548" width="7.7109375" style="399" customWidth="1"/>
    <col min="2549" max="2549" width="3.7109375" style="399" customWidth="1"/>
    <col min="2550" max="2550" width="7" style="399" customWidth="1"/>
    <col min="2551" max="2552" width="0" style="399" hidden="1" customWidth="1"/>
    <col min="2553" max="2553" width="6.7109375" style="399" customWidth="1"/>
    <col min="2554" max="2554" width="7.42578125" style="399" customWidth="1"/>
    <col min="2555" max="2556" width="0" style="399" hidden="1" customWidth="1"/>
    <col min="2557" max="2557" width="4.7109375" style="399" customWidth="1"/>
    <col min="2558" max="2558" width="6" style="399" customWidth="1"/>
    <col min="2559" max="2560" width="0" style="399" hidden="1" customWidth="1"/>
    <col min="2561" max="2561" width="6.7109375" style="399" customWidth="1"/>
    <col min="2562" max="2562" width="5.85546875" style="399" customWidth="1"/>
    <col min="2563" max="2573" width="0" style="399" hidden="1" customWidth="1"/>
    <col min="2574" max="2574" width="4.5703125" style="399" customWidth="1"/>
    <col min="2575" max="2575" width="5.5703125" style="399" customWidth="1"/>
    <col min="2576" max="2576" width="4.85546875" style="399" customWidth="1"/>
    <col min="2577" max="2577" width="4.140625" style="399" customWidth="1"/>
    <col min="2578" max="2578" width="9.28515625" style="399" customWidth="1"/>
    <col min="2579" max="2581" width="0" style="399" hidden="1" customWidth="1"/>
    <col min="2582" max="2582" width="8.28515625" style="399" customWidth="1"/>
    <col min="2583" max="2583" width="9.140625" style="399"/>
    <col min="2584" max="2584" width="14.85546875" style="399" customWidth="1"/>
    <col min="2585" max="2788" width="9.140625" style="399"/>
    <col min="2789" max="2789" width="4.28515625" style="399" customWidth="1"/>
    <col min="2790" max="2790" width="15.5703125" style="399" customWidth="1"/>
    <col min="2791" max="2791" width="7.85546875" style="399" customWidth="1"/>
    <col min="2792" max="2792" width="0" style="399" hidden="1" customWidth="1"/>
    <col min="2793" max="2793" width="7.5703125" style="399" customWidth="1"/>
    <col min="2794" max="2794" width="8.5703125" style="399" customWidth="1"/>
    <col min="2795" max="2795" width="3.5703125" style="399" customWidth="1"/>
    <col min="2796" max="2796" width="7.28515625" style="399" customWidth="1"/>
    <col min="2797" max="2797" width="3.5703125" style="399" customWidth="1"/>
    <col min="2798" max="2798" width="7.5703125" style="399" customWidth="1"/>
    <col min="2799" max="2799" width="3.5703125" style="399" customWidth="1"/>
    <col min="2800" max="2800" width="7.42578125" style="399" customWidth="1"/>
    <col min="2801" max="2801" width="4.28515625" style="399" customWidth="1"/>
    <col min="2802" max="2802" width="7.42578125" style="399" customWidth="1"/>
    <col min="2803" max="2803" width="4.140625" style="399" customWidth="1"/>
    <col min="2804" max="2804" width="7.7109375" style="399" customWidth="1"/>
    <col min="2805" max="2805" width="3.7109375" style="399" customWidth="1"/>
    <col min="2806" max="2806" width="7" style="399" customWidth="1"/>
    <col min="2807" max="2808" width="0" style="399" hidden="1" customWidth="1"/>
    <col min="2809" max="2809" width="6.7109375" style="399" customWidth="1"/>
    <col min="2810" max="2810" width="7.42578125" style="399" customWidth="1"/>
    <col min="2811" max="2812" width="0" style="399" hidden="1" customWidth="1"/>
    <col min="2813" max="2813" width="4.7109375" style="399" customWidth="1"/>
    <col min="2814" max="2814" width="6" style="399" customWidth="1"/>
    <col min="2815" max="2816" width="0" style="399" hidden="1" customWidth="1"/>
    <col min="2817" max="2817" width="6.7109375" style="399" customWidth="1"/>
    <col min="2818" max="2818" width="5.85546875" style="399" customWidth="1"/>
    <col min="2819" max="2829" width="0" style="399" hidden="1" customWidth="1"/>
    <col min="2830" max="2830" width="4.5703125" style="399" customWidth="1"/>
    <col min="2831" max="2831" width="5.5703125" style="399" customWidth="1"/>
    <col min="2832" max="2832" width="4.85546875" style="399" customWidth="1"/>
    <col min="2833" max="2833" width="4.140625" style="399" customWidth="1"/>
    <col min="2834" max="2834" width="9.28515625" style="399" customWidth="1"/>
    <col min="2835" max="2837" width="0" style="399" hidden="1" customWidth="1"/>
    <col min="2838" max="2838" width="8.28515625" style="399" customWidth="1"/>
    <col min="2839" max="2839" width="9.140625" style="399"/>
    <col min="2840" max="2840" width="14.85546875" style="399" customWidth="1"/>
    <col min="2841" max="3044" width="9.140625" style="399"/>
    <col min="3045" max="3045" width="4.28515625" style="399" customWidth="1"/>
    <col min="3046" max="3046" width="15.5703125" style="399" customWidth="1"/>
    <col min="3047" max="3047" width="7.85546875" style="399" customWidth="1"/>
    <col min="3048" max="3048" width="0" style="399" hidden="1" customWidth="1"/>
    <col min="3049" max="3049" width="7.5703125" style="399" customWidth="1"/>
    <col min="3050" max="3050" width="8.5703125" style="399" customWidth="1"/>
    <col min="3051" max="3051" width="3.5703125" style="399" customWidth="1"/>
    <col min="3052" max="3052" width="7.28515625" style="399" customWidth="1"/>
    <col min="3053" max="3053" width="3.5703125" style="399" customWidth="1"/>
    <col min="3054" max="3054" width="7.5703125" style="399" customWidth="1"/>
    <col min="3055" max="3055" width="3.5703125" style="399" customWidth="1"/>
    <col min="3056" max="3056" width="7.42578125" style="399" customWidth="1"/>
    <col min="3057" max="3057" width="4.28515625" style="399" customWidth="1"/>
    <col min="3058" max="3058" width="7.42578125" style="399" customWidth="1"/>
    <col min="3059" max="3059" width="4.140625" style="399" customWidth="1"/>
    <col min="3060" max="3060" width="7.7109375" style="399" customWidth="1"/>
    <col min="3061" max="3061" width="3.7109375" style="399" customWidth="1"/>
    <col min="3062" max="3062" width="7" style="399" customWidth="1"/>
    <col min="3063" max="3064" width="0" style="399" hidden="1" customWidth="1"/>
    <col min="3065" max="3065" width="6.7109375" style="399" customWidth="1"/>
    <col min="3066" max="3066" width="7.42578125" style="399" customWidth="1"/>
    <col min="3067" max="3068" width="0" style="399" hidden="1" customWidth="1"/>
    <col min="3069" max="3069" width="4.7109375" style="399" customWidth="1"/>
    <col min="3070" max="3070" width="6" style="399" customWidth="1"/>
    <col min="3071" max="3072" width="0" style="399" hidden="1" customWidth="1"/>
    <col min="3073" max="3073" width="6.7109375" style="399" customWidth="1"/>
    <col min="3074" max="3074" width="5.85546875" style="399" customWidth="1"/>
    <col min="3075" max="3085" width="0" style="399" hidden="1" customWidth="1"/>
    <col min="3086" max="3086" width="4.5703125" style="399" customWidth="1"/>
    <col min="3087" max="3087" width="5.5703125" style="399" customWidth="1"/>
    <col min="3088" max="3088" width="4.85546875" style="399" customWidth="1"/>
    <col min="3089" max="3089" width="4.140625" style="399" customWidth="1"/>
    <col min="3090" max="3090" width="9.28515625" style="399" customWidth="1"/>
    <col min="3091" max="3093" width="0" style="399" hidden="1" customWidth="1"/>
    <col min="3094" max="3094" width="8.28515625" style="399" customWidth="1"/>
    <col min="3095" max="3095" width="9.140625" style="399"/>
    <col min="3096" max="3096" width="14.85546875" style="399" customWidth="1"/>
    <col min="3097" max="3300" width="9.140625" style="399"/>
    <col min="3301" max="3301" width="4.28515625" style="399" customWidth="1"/>
    <col min="3302" max="3302" width="15.5703125" style="399" customWidth="1"/>
    <col min="3303" max="3303" width="7.85546875" style="399" customWidth="1"/>
    <col min="3304" max="3304" width="0" style="399" hidden="1" customWidth="1"/>
    <col min="3305" max="3305" width="7.5703125" style="399" customWidth="1"/>
    <col min="3306" max="3306" width="8.5703125" style="399" customWidth="1"/>
    <col min="3307" max="3307" width="3.5703125" style="399" customWidth="1"/>
    <col min="3308" max="3308" width="7.28515625" style="399" customWidth="1"/>
    <col min="3309" max="3309" width="3.5703125" style="399" customWidth="1"/>
    <col min="3310" max="3310" width="7.5703125" style="399" customWidth="1"/>
    <col min="3311" max="3311" width="3.5703125" style="399" customWidth="1"/>
    <col min="3312" max="3312" width="7.42578125" style="399" customWidth="1"/>
    <col min="3313" max="3313" width="4.28515625" style="399" customWidth="1"/>
    <col min="3314" max="3314" width="7.42578125" style="399" customWidth="1"/>
    <col min="3315" max="3315" width="4.140625" style="399" customWidth="1"/>
    <col min="3316" max="3316" width="7.7109375" style="399" customWidth="1"/>
    <col min="3317" max="3317" width="3.7109375" style="399" customWidth="1"/>
    <col min="3318" max="3318" width="7" style="399" customWidth="1"/>
    <col min="3319" max="3320" width="0" style="399" hidden="1" customWidth="1"/>
    <col min="3321" max="3321" width="6.7109375" style="399" customWidth="1"/>
    <col min="3322" max="3322" width="7.42578125" style="399" customWidth="1"/>
    <col min="3323" max="3324" width="0" style="399" hidden="1" customWidth="1"/>
    <col min="3325" max="3325" width="4.7109375" style="399" customWidth="1"/>
    <col min="3326" max="3326" width="6" style="399" customWidth="1"/>
    <col min="3327" max="3328" width="0" style="399" hidden="1" customWidth="1"/>
    <col min="3329" max="3329" width="6.7109375" style="399" customWidth="1"/>
    <col min="3330" max="3330" width="5.85546875" style="399" customWidth="1"/>
    <col min="3331" max="3341" width="0" style="399" hidden="1" customWidth="1"/>
    <col min="3342" max="3342" width="4.5703125" style="399" customWidth="1"/>
    <col min="3343" max="3343" width="5.5703125" style="399" customWidth="1"/>
    <col min="3344" max="3344" width="4.85546875" style="399" customWidth="1"/>
    <col min="3345" max="3345" width="4.140625" style="399" customWidth="1"/>
    <col min="3346" max="3346" width="9.28515625" style="399" customWidth="1"/>
    <col min="3347" max="3349" width="0" style="399" hidden="1" customWidth="1"/>
    <col min="3350" max="3350" width="8.28515625" style="399" customWidth="1"/>
    <col min="3351" max="3351" width="9.140625" style="399"/>
    <col min="3352" max="3352" width="14.85546875" style="399" customWidth="1"/>
    <col min="3353" max="3556" width="9.140625" style="399"/>
    <col min="3557" max="3557" width="4.28515625" style="399" customWidth="1"/>
    <col min="3558" max="3558" width="15.5703125" style="399" customWidth="1"/>
    <col min="3559" max="3559" width="7.85546875" style="399" customWidth="1"/>
    <col min="3560" max="3560" width="0" style="399" hidden="1" customWidth="1"/>
    <col min="3561" max="3561" width="7.5703125" style="399" customWidth="1"/>
    <col min="3562" max="3562" width="8.5703125" style="399" customWidth="1"/>
    <col min="3563" max="3563" width="3.5703125" style="399" customWidth="1"/>
    <col min="3564" max="3564" width="7.28515625" style="399" customWidth="1"/>
    <col min="3565" max="3565" width="3.5703125" style="399" customWidth="1"/>
    <col min="3566" max="3566" width="7.5703125" style="399" customWidth="1"/>
    <col min="3567" max="3567" width="3.5703125" style="399" customWidth="1"/>
    <col min="3568" max="3568" width="7.42578125" style="399" customWidth="1"/>
    <col min="3569" max="3569" width="4.28515625" style="399" customWidth="1"/>
    <col min="3570" max="3570" width="7.42578125" style="399" customWidth="1"/>
    <col min="3571" max="3571" width="4.140625" style="399" customWidth="1"/>
    <col min="3572" max="3572" width="7.7109375" style="399" customWidth="1"/>
    <col min="3573" max="3573" width="3.7109375" style="399" customWidth="1"/>
    <col min="3574" max="3574" width="7" style="399" customWidth="1"/>
    <col min="3575" max="3576" width="0" style="399" hidden="1" customWidth="1"/>
    <col min="3577" max="3577" width="6.7109375" style="399" customWidth="1"/>
    <col min="3578" max="3578" width="7.42578125" style="399" customWidth="1"/>
    <col min="3579" max="3580" width="0" style="399" hidden="1" customWidth="1"/>
    <col min="3581" max="3581" width="4.7109375" style="399" customWidth="1"/>
    <col min="3582" max="3582" width="6" style="399" customWidth="1"/>
    <col min="3583" max="3584" width="0" style="399" hidden="1" customWidth="1"/>
    <col min="3585" max="3585" width="6.7109375" style="399" customWidth="1"/>
    <col min="3586" max="3586" width="5.85546875" style="399" customWidth="1"/>
    <col min="3587" max="3597" width="0" style="399" hidden="1" customWidth="1"/>
    <col min="3598" max="3598" width="4.5703125" style="399" customWidth="1"/>
    <col min="3599" max="3599" width="5.5703125" style="399" customWidth="1"/>
    <col min="3600" max="3600" width="4.85546875" style="399" customWidth="1"/>
    <col min="3601" max="3601" width="4.140625" style="399" customWidth="1"/>
    <col min="3602" max="3602" width="9.28515625" style="399" customWidth="1"/>
    <col min="3603" max="3605" width="0" style="399" hidden="1" customWidth="1"/>
    <col min="3606" max="3606" width="8.28515625" style="399" customWidth="1"/>
    <col min="3607" max="3607" width="9.140625" style="399"/>
    <col min="3608" max="3608" width="14.85546875" style="399" customWidth="1"/>
    <col min="3609" max="3812" width="9.140625" style="399"/>
    <col min="3813" max="3813" width="4.28515625" style="399" customWidth="1"/>
    <col min="3814" max="3814" width="15.5703125" style="399" customWidth="1"/>
    <col min="3815" max="3815" width="7.85546875" style="399" customWidth="1"/>
    <col min="3816" max="3816" width="0" style="399" hidden="1" customWidth="1"/>
    <col min="3817" max="3817" width="7.5703125" style="399" customWidth="1"/>
    <col min="3818" max="3818" width="8.5703125" style="399" customWidth="1"/>
    <col min="3819" max="3819" width="3.5703125" style="399" customWidth="1"/>
    <col min="3820" max="3820" width="7.28515625" style="399" customWidth="1"/>
    <col min="3821" max="3821" width="3.5703125" style="399" customWidth="1"/>
    <col min="3822" max="3822" width="7.5703125" style="399" customWidth="1"/>
    <col min="3823" max="3823" width="3.5703125" style="399" customWidth="1"/>
    <col min="3824" max="3824" width="7.42578125" style="399" customWidth="1"/>
    <col min="3825" max="3825" width="4.28515625" style="399" customWidth="1"/>
    <col min="3826" max="3826" width="7.42578125" style="399" customWidth="1"/>
    <col min="3827" max="3827" width="4.140625" style="399" customWidth="1"/>
    <col min="3828" max="3828" width="7.7109375" style="399" customWidth="1"/>
    <col min="3829" max="3829" width="3.7109375" style="399" customWidth="1"/>
    <col min="3830" max="3830" width="7" style="399" customWidth="1"/>
    <col min="3831" max="3832" width="0" style="399" hidden="1" customWidth="1"/>
    <col min="3833" max="3833" width="6.7109375" style="399" customWidth="1"/>
    <col min="3834" max="3834" width="7.42578125" style="399" customWidth="1"/>
    <col min="3835" max="3836" width="0" style="399" hidden="1" customWidth="1"/>
    <col min="3837" max="3837" width="4.7109375" style="399" customWidth="1"/>
    <col min="3838" max="3838" width="6" style="399" customWidth="1"/>
    <col min="3839" max="3840" width="0" style="399" hidden="1" customWidth="1"/>
    <col min="3841" max="3841" width="6.7109375" style="399" customWidth="1"/>
    <col min="3842" max="3842" width="5.85546875" style="399" customWidth="1"/>
    <col min="3843" max="3853" width="0" style="399" hidden="1" customWidth="1"/>
    <col min="3854" max="3854" width="4.5703125" style="399" customWidth="1"/>
    <col min="3855" max="3855" width="5.5703125" style="399" customWidth="1"/>
    <col min="3856" max="3856" width="4.85546875" style="399" customWidth="1"/>
    <col min="3857" max="3857" width="4.140625" style="399" customWidth="1"/>
    <col min="3858" max="3858" width="9.28515625" style="399" customWidth="1"/>
    <col min="3859" max="3861" width="0" style="399" hidden="1" customWidth="1"/>
    <col min="3862" max="3862" width="8.28515625" style="399" customWidth="1"/>
    <col min="3863" max="3863" width="9.140625" style="399"/>
    <col min="3864" max="3864" width="14.85546875" style="399" customWidth="1"/>
    <col min="3865" max="4068" width="9.140625" style="399"/>
    <col min="4069" max="4069" width="4.28515625" style="399" customWidth="1"/>
    <col min="4070" max="4070" width="15.5703125" style="399" customWidth="1"/>
    <col min="4071" max="4071" width="7.85546875" style="399" customWidth="1"/>
    <col min="4072" max="4072" width="0" style="399" hidden="1" customWidth="1"/>
    <col min="4073" max="4073" width="7.5703125" style="399" customWidth="1"/>
    <col min="4074" max="4074" width="8.5703125" style="399" customWidth="1"/>
    <col min="4075" max="4075" width="3.5703125" style="399" customWidth="1"/>
    <col min="4076" max="4076" width="7.28515625" style="399" customWidth="1"/>
    <col min="4077" max="4077" width="3.5703125" style="399" customWidth="1"/>
    <col min="4078" max="4078" width="7.5703125" style="399" customWidth="1"/>
    <col min="4079" max="4079" width="3.5703125" style="399" customWidth="1"/>
    <col min="4080" max="4080" width="7.42578125" style="399" customWidth="1"/>
    <col min="4081" max="4081" width="4.28515625" style="399" customWidth="1"/>
    <col min="4082" max="4082" width="7.42578125" style="399" customWidth="1"/>
    <col min="4083" max="4083" width="4.140625" style="399" customWidth="1"/>
    <col min="4084" max="4084" width="7.7109375" style="399" customWidth="1"/>
    <col min="4085" max="4085" width="3.7109375" style="399" customWidth="1"/>
    <col min="4086" max="4086" width="7" style="399" customWidth="1"/>
    <col min="4087" max="4088" width="0" style="399" hidden="1" customWidth="1"/>
    <col min="4089" max="4089" width="6.7109375" style="399" customWidth="1"/>
    <col min="4090" max="4090" width="7.42578125" style="399" customWidth="1"/>
    <col min="4091" max="4092" width="0" style="399" hidden="1" customWidth="1"/>
    <col min="4093" max="4093" width="4.7109375" style="399" customWidth="1"/>
    <col min="4094" max="4094" width="6" style="399" customWidth="1"/>
    <col min="4095" max="4096" width="0" style="399" hidden="1" customWidth="1"/>
    <col min="4097" max="4097" width="6.7109375" style="399" customWidth="1"/>
    <col min="4098" max="4098" width="5.85546875" style="399" customWidth="1"/>
    <col min="4099" max="4109" width="0" style="399" hidden="1" customWidth="1"/>
    <col min="4110" max="4110" width="4.5703125" style="399" customWidth="1"/>
    <col min="4111" max="4111" width="5.5703125" style="399" customWidth="1"/>
    <col min="4112" max="4112" width="4.85546875" style="399" customWidth="1"/>
    <col min="4113" max="4113" width="4.140625" style="399" customWidth="1"/>
    <col min="4114" max="4114" width="9.28515625" style="399" customWidth="1"/>
    <col min="4115" max="4117" width="0" style="399" hidden="1" customWidth="1"/>
    <col min="4118" max="4118" width="8.28515625" style="399" customWidth="1"/>
    <col min="4119" max="4119" width="9.140625" style="399"/>
    <col min="4120" max="4120" width="14.85546875" style="399" customWidth="1"/>
    <col min="4121" max="4324" width="9.140625" style="399"/>
    <col min="4325" max="4325" width="4.28515625" style="399" customWidth="1"/>
    <col min="4326" max="4326" width="15.5703125" style="399" customWidth="1"/>
    <col min="4327" max="4327" width="7.85546875" style="399" customWidth="1"/>
    <col min="4328" max="4328" width="0" style="399" hidden="1" customWidth="1"/>
    <col min="4329" max="4329" width="7.5703125" style="399" customWidth="1"/>
    <col min="4330" max="4330" width="8.5703125" style="399" customWidth="1"/>
    <col min="4331" max="4331" width="3.5703125" style="399" customWidth="1"/>
    <col min="4332" max="4332" width="7.28515625" style="399" customWidth="1"/>
    <col min="4333" max="4333" width="3.5703125" style="399" customWidth="1"/>
    <col min="4334" max="4334" width="7.5703125" style="399" customWidth="1"/>
    <col min="4335" max="4335" width="3.5703125" style="399" customWidth="1"/>
    <col min="4336" max="4336" width="7.42578125" style="399" customWidth="1"/>
    <col min="4337" max="4337" width="4.28515625" style="399" customWidth="1"/>
    <col min="4338" max="4338" width="7.42578125" style="399" customWidth="1"/>
    <col min="4339" max="4339" width="4.140625" style="399" customWidth="1"/>
    <col min="4340" max="4340" width="7.7109375" style="399" customWidth="1"/>
    <col min="4341" max="4341" width="3.7109375" style="399" customWidth="1"/>
    <col min="4342" max="4342" width="7" style="399" customWidth="1"/>
    <col min="4343" max="4344" width="0" style="399" hidden="1" customWidth="1"/>
    <col min="4345" max="4345" width="6.7109375" style="399" customWidth="1"/>
    <col min="4346" max="4346" width="7.42578125" style="399" customWidth="1"/>
    <col min="4347" max="4348" width="0" style="399" hidden="1" customWidth="1"/>
    <col min="4349" max="4349" width="4.7109375" style="399" customWidth="1"/>
    <col min="4350" max="4350" width="6" style="399" customWidth="1"/>
    <col min="4351" max="4352" width="0" style="399" hidden="1" customWidth="1"/>
    <col min="4353" max="4353" width="6.7109375" style="399" customWidth="1"/>
    <col min="4354" max="4354" width="5.85546875" style="399" customWidth="1"/>
    <col min="4355" max="4365" width="0" style="399" hidden="1" customWidth="1"/>
    <col min="4366" max="4366" width="4.5703125" style="399" customWidth="1"/>
    <col min="4367" max="4367" width="5.5703125" style="399" customWidth="1"/>
    <col min="4368" max="4368" width="4.85546875" style="399" customWidth="1"/>
    <col min="4369" max="4369" width="4.140625" style="399" customWidth="1"/>
    <col min="4370" max="4370" width="9.28515625" style="399" customWidth="1"/>
    <col min="4371" max="4373" width="0" style="399" hidden="1" customWidth="1"/>
    <col min="4374" max="4374" width="8.28515625" style="399" customWidth="1"/>
    <col min="4375" max="4375" width="9.140625" style="399"/>
    <col min="4376" max="4376" width="14.85546875" style="399" customWidth="1"/>
    <col min="4377" max="4580" width="9.140625" style="399"/>
    <col min="4581" max="4581" width="4.28515625" style="399" customWidth="1"/>
    <col min="4582" max="4582" width="15.5703125" style="399" customWidth="1"/>
    <col min="4583" max="4583" width="7.85546875" style="399" customWidth="1"/>
    <col min="4584" max="4584" width="0" style="399" hidden="1" customWidth="1"/>
    <col min="4585" max="4585" width="7.5703125" style="399" customWidth="1"/>
    <col min="4586" max="4586" width="8.5703125" style="399" customWidth="1"/>
    <col min="4587" max="4587" width="3.5703125" style="399" customWidth="1"/>
    <col min="4588" max="4588" width="7.28515625" style="399" customWidth="1"/>
    <col min="4589" max="4589" width="3.5703125" style="399" customWidth="1"/>
    <col min="4590" max="4590" width="7.5703125" style="399" customWidth="1"/>
    <col min="4591" max="4591" width="3.5703125" style="399" customWidth="1"/>
    <col min="4592" max="4592" width="7.42578125" style="399" customWidth="1"/>
    <col min="4593" max="4593" width="4.28515625" style="399" customWidth="1"/>
    <col min="4594" max="4594" width="7.42578125" style="399" customWidth="1"/>
    <col min="4595" max="4595" width="4.140625" style="399" customWidth="1"/>
    <col min="4596" max="4596" width="7.7109375" style="399" customWidth="1"/>
    <col min="4597" max="4597" width="3.7109375" style="399" customWidth="1"/>
    <col min="4598" max="4598" width="7" style="399" customWidth="1"/>
    <col min="4599" max="4600" width="0" style="399" hidden="1" customWidth="1"/>
    <col min="4601" max="4601" width="6.7109375" style="399" customWidth="1"/>
    <col min="4602" max="4602" width="7.42578125" style="399" customWidth="1"/>
    <col min="4603" max="4604" width="0" style="399" hidden="1" customWidth="1"/>
    <col min="4605" max="4605" width="4.7109375" style="399" customWidth="1"/>
    <col min="4606" max="4606" width="6" style="399" customWidth="1"/>
    <col min="4607" max="4608" width="0" style="399" hidden="1" customWidth="1"/>
    <col min="4609" max="4609" width="6.7109375" style="399" customWidth="1"/>
    <col min="4610" max="4610" width="5.85546875" style="399" customWidth="1"/>
    <col min="4611" max="4621" width="0" style="399" hidden="1" customWidth="1"/>
    <col min="4622" max="4622" width="4.5703125" style="399" customWidth="1"/>
    <col min="4623" max="4623" width="5.5703125" style="399" customWidth="1"/>
    <col min="4624" max="4624" width="4.85546875" style="399" customWidth="1"/>
    <col min="4625" max="4625" width="4.140625" style="399" customWidth="1"/>
    <col min="4626" max="4626" width="9.28515625" style="399" customWidth="1"/>
    <col min="4627" max="4629" width="0" style="399" hidden="1" customWidth="1"/>
    <col min="4630" max="4630" width="8.28515625" style="399" customWidth="1"/>
    <col min="4631" max="4631" width="9.140625" style="399"/>
    <col min="4632" max="4632" width="14.85546875" style="399" customWidth="1"/>
    <col min="4633" max="4836" width="9.140625" style="399"/>
    <col min="4837" max="4837" width="4.28515625" style="399" customWidth="1"/>
    <col min="4838" max="4838" width="15.5703125" style="399" customWidth="1"/>
    <col min="4839" max="4839" width="7.85546875" style="399" customWidth="1"/>
    <col min="4840" max="4840" width="0" style="399" hidden="1" customWidth="1"/>
    <col min="4841" max="4841" width="7.5703125" style="399" customWidth="1"/>
    <col min="4842" max="4842" width="8.5703125" style="399" customWidth="1"/>
    <col min="4843" max="4843" width="3.5703125" style="399" customWidth="1"/>
    <col min="4844" max="4844" width="7.28515625" style="399" customWidth="1"/>
    <col min="4845" max="4845" width="3.5703125" style="399" customWidth="1"/>
    <col min="4846" max="4846" width="7.5703125" style="399" customWidth="1"/>
    <col min="4847" max="4847" width="3.5703125" style="399" customWidth="1"/>
    <col min="4848" max="4848" width="7.42578125" style="399" customWidth="1"/>
    <col min="4849" max="4849" width="4.28515625" style="399" customWidth="1"/>
    <col min="4850" max="4850" width="7.42578125" style="399" customWidth="1"/>
    <col min="4851" max="4851" width="4.140625" style="399" customWidth="1"/>
    <col min="4852" max="4852" width="7.7109375" style="399" customWidth="1"/>
    <col min="4853" max="4853" width="3.7109375" style="399" customWidth="1"/>
    <col min="4854" max="4854" width="7" style="399" customWidth="1"/>
    <col min="4855" max="4856" width="0" style="399" hidden="1" customWidth="1"/>
    <col min="4857" max="4857" width="6.7109375" style="399" customWidth="1"/>
    <col min="4858" max="4858" width="7.42578125" style="399" customWidth="1"/>
    <col min="4859" max="4860" width="0" style="399" hidden="1" customWidth="1"/>
    <col min="4861" max="4861" width="4.7109375" style="399" customWidth="1"/>
    <col min="4862" max="4862" width="6" style="399" customWidth="1"/>
    <col min="4863" max="4864" width="0" style="399" hidden="1" customWidth="1"/>
    <col min="4865" max="4865" width="6.7109375" style="399" customWidth="1"/>
    <col min="4866" max="4866" width="5.85546875" style="399" customWidth="1"/>
    <col min="4867" max="4877" width="0" style="399" hidden="1" customWidth="1"/>
    <col min="4878" max="4878" width="4.5703125" style="399" customWidth="1"/>
    <col min="4879" max="4879" width="5.5703125" style="399" customWidth="1"/>
    <col min="4880" max="4880" width="4.85546875" style="399" customWidth="1"/>
    <col min="4881" max="4881" width="4.140625" style="399" customWidth="1"/>
    <col min="4882" max="4882" width="9.28515625" style="399" customWidth="1"/>
    <col min="4883" max="4885" width="0" style="399" hidden="1" customWidth="1"/>
    <col min="4886" max="4886" width="8.28515625" style="399" customWidth="1"/>
    <col min="4887" max="4887" width="9.140625" style="399"/>
    <col min="4888" max="4888" width="14.85546875" style="399" customWidth="1"/>
    <col min="4889" max="5092" width="9.140625" style="399"/>
    <col min="5093" max="5093" width="4.28515625" style="399" customWidth="1"/>
    <col min="5094" max="5094" width="15.5703125" style="399" customWidth="1"/>
    <col min="5095" max="5095" width="7.85546875" style="399" customWidth="1"/>
    <col min="5096" max="5096" width="0" style="399" hidden="1" customWidth="1"/>
    <col min="5097" max="5097" width="7.5703125" style="399" customWidth="1"/>
    <col min="5098" max="5098" width="8.5703125" style="399" customWidth="1"/>
    <col min="5099" max="5099" width="3.5703125" style="399" customWidth="1"/>
    <col min="5100" max="5100" width="7.28515625" style="399" customWidth="1"/>
    <col min="5101" max="5101" width="3.5703125" style="399" customWidth="1"/>
    <col min="5102" max="5102" width="7.5703125" style="399" customWidth="1"/>
    <col min="5103" max="5103" width="3.5703125" style="399" customWidth="1"/>
    <col min="5104" max="5104" width="7.42578125" style="399" customWidth="1"/>
    <col min="5105" max="5105" width="4.28515625" style="399" customWidth="1"/>
    <col min="5106" max="5106" width="7.42578125" style="399" customWidth="1"/>
    <col min="5107" max="5107" width="4.140625" style="399" customWidth="1"/>
    <col min="5108" max="5108" width="7.7109375" style="399" customWidth="1"/>
    <col min="5109" max="5109" width="3.7109375" style="399" customWidth="1"/>
    <col min="5110" max="5110" width="7" style="399" customWidth="1"/>
    <col min="5111" max="5112" width="0" style="399" hidden="1" customWidth="1"/>
    <col min="5113" max="5113" width="6.7109375" style="399" customWidth="1"/>
    <col min="5114" max="5114" width="7.42578125" style="399" customWidth="1"/>
    <col min="5115" max="5116" width="0" style="399" hidden="1" customWidth="1"/>
    <col min="5117" max="5117" width="4.7109375" style="399" customWidth="1"/>
    <col min="5118" max="5118" width="6" style="399" customWidth="1"/>
    <col min="5119" max="5120" width="0" style="399" hidden="1" customWidth="1"/>
    <col min="5121" max="5121" width="6.7109375" style="399" customWidth="1"/>
    <col min="5122" max="5122" width="5.85546875" style="399" customWidth="1"/>
    <col min="5123" max="5133" width="0" style="399" hidden="1" customWidth="1"/>
    <col min="5134" max="5134" width="4.5703125" style="399" customWidth="1"/>
    <col min="5135" max="5135" width="5.5703125" style="399" customWidth="1"/>
    <col min="5136" max="5136" width="4.85546875" style="399" customWidth="1"/>
    <col min="5137" max="5137" width="4.140625" style="399" customWidth="1"/>
    <col min="5138" max="5138" width="9.28515625" style="399" customWidth="1"/>
    <col min="5139" max="5141" width="0" style="399" hidden="1" customWidth="1"/>
    <col min="5142" max="5142" width="8.28515625" style="399" customWidth="1"/>
    <col min="5143" max="5143" width="9.140625" style="399"/>
    <col min="5144" max="5144" width="14.85546875" style="399" customWidth="1"/>
    <col min="5145" max="5348" width="9.140625" style="399"/>
    <col min="5349" max="5349" width="4.28515625" style="399" customWidth="1"/>
    <col min="5350" max="5350" width="15.5703125" style="399" customWidth="1"/>
    <col min="5351" max="5351" width="7.85546875" style="399" customWidth="1"/>
    <col min="5352" max="5352" width="0" style="399" hidden="1" customWidth="1"/>
    <col min="5353" max="5353" width="7.5703125" style="399" customWidth="1"/>
    <col min="5354" max="5354" width="8.5703125" style="399" customWidth="1"/>
    <col min="5355" max="5355" width="3.5703125" style="399" customWidth="1"/>
    <col min="5356" max="5356" width="7.28515625" style="399" customWidth="1"/>
    <col min="5357" max="5357" width="3.5703125" style="399" customWidth="1"/>
    <col min="5358" max="5358" width="7.5703125" style="399" customWidth="1"/>
    <col min="5359" max="5359" width="3.5703125" style="399" customWidth="1"/>
    <col min="5360" max="5360" width="7.42578125" style="399" customWidth="1"/>
    <col min="5361" max="5361" width="4.28515625" style="399" customWidth="1"/>
    <col min="5362" max="5362" width="7.42578125" style="399" customWidth="1"/>
    <col min="5363" max="5363" width="4.140625" style="399" customWidth="1"/>
    <col min="5364" max="5364" width="7.7109375" style="399" customWidth="1"/>
    <col min="5365" max="5365" width="3.7109375" style="399" customWidth="1"/>
    <col min="5366" max="5366" width="7" style="399" customWidth="1"/>
    <col min="5367" max="5368" width="0" style="399" hidden="1" customWidth="1"/>
    <col min="5369" max="5369" width="6.7109375" style="399" customWidth="1"/>
    <col min="5370" max="5370" width="7.42578125" style="399" customWidth="1"/>
    <col min="5371" max="5372" width="0" style="399" hidden="1" customWidth="1"/>
    <col min="5373" max="5373" width="4.7109375" style="399" customWidth="1"/>
    <col min="5374" max="5374" width="6" style="399" customWidth="1"/>
    <col min="5375" max="5376" width="0" style="399" hidden="1" customWidth="1"/>
    <col min="5377" max="5377" width="6.7109375" style="399" customWidth="1"/>
    <col min="5378" max="5378" width="5.85546875" style="399" customWidth="1"/>
    <col min="5379" max="5389" width="0" style="399" hidden="1" customWidth="1"/>
    <col min="5390" max="5390" width="4.5703125" style="399" customWidth="1"/>
    <col min="5391" max="5391" width="5.5703125" style="399" customWidth="1"/>
    <col min="5392" max="5392" width="4.85546875" style="399" customWidth="1"/>
    <col min="5393" max="5393" width="4.140625" style="399" customWidth="1"/>
    <col min="5394" max="5394" width="9.28515625" style="399" customWidth="1"/>
    <col min="5395" max="5397" width="0" style="399" hidden="1" customWidth="1"/>
    <col min="5398" max="5398" width="8.28515625" style="399" customWidth="1"/>
    <col min="5399" max="5399" width="9.140625" style="399"/>
    <col min="5400" max="5400" width="14.85546875" style="399" customWidth="1"/>
    <col min="5401" max="5604" width="9.140625" style="399"/>
    <col min="5605" max="5605" width="4.28515625" style="399" customWidth="1"/>
    <col min="5606" max="5606" width="15.5703125" style="399" customWidth="1"/>
    <col min="5607" max="5607" width="7.85546875" style="399" customWidth="1"/>
    <col min="5608" max="5608" width="0" style="399" hidden="1" customWidth="1"/>
    <col min="5609" max="5609" width="7.5703125" style="399" customWidth="1"/>
    <col min="5610" max="5610" width="8.5703125" style="399" customWidth="1"/>
    <col min="5611" max="5611" width="3.5703125" style="399" customWidth="1"/>
    <col min="5612" max="5612" width="7.28515625" style="399" customWidth="1"/>
    <col min="5613" max="5613" width="3.5703125" style="399" customWidth="1"/>
    <col min="5614" max="5614" width="7.5703125" style="399" customWidth="1"/>
    <col min="5615" max="5615" width="3.5703125" style="399" customWidth="1"/>
    <col min="5616" max="5616" width="7.42578125" style="399" customWidth="1"/>
    <col min="5617" max="5617" width="4.28515625" style="399" customWidth="1"/>
    <col min="5618" max="5618" width="7.42578125" style="399" customWidth="1"/>
    <col min="5619" max="5619" width="4.140625" style="399" customWidth="1"/>
    <col min="5620" max="5620" width="7.7109375" style="399" customWidth="1"/>
    <col min="5621" max="5621" width="3.7109375" style="399" customWidth="1"/>
    <col min="5622" max="5622" width="7" style="399" customWidth="1"/>
    <col min="5623" max="5624" width="0" style="399" hidden="1" customWidth="1"/>
    <col min="5625" max="5625" width="6.7109375" style="399" customWidth="1"/>
    <col min="5626" max="5626" width="7.42578125" style="399" customWidth="1"/>
    <col min="5627" max="5628" width="0" style="399" hidden="1" customWidth="1"/>
    <col min="5629" max="5629" width="4.7109375" style="399" customWidth="1"/>
    <col min="5630" max="5630" width="6" style="399" customWidth="1"/>
    <col min="5631" max="5632" width="0" style="399" hidden="1" customWidth="1"/>
    <col min="5633" max="5633" width="6.7109375" style="399" customWidth="1"/>
    <col min="5634" max="5634" width="5.85546875" style="399" customWidth="1"/>
    <col min="5635" max="5645" width="0" style="399" hidden="1" customWidth="1"/>
    <col min="5646" max="5646" width="4.5703125" style="399" customWidth="1"/>
    <col min="5647" max="5647" width="5.5703125" style="399" customWidth="1"/>
    <col min="5648" max="5648" width="4.85546875" style="399" customWidth="1"/>
    <col min="5649" max="5649" width="4.140625" style="399" customWidth="1"/>
    <col min="5650" max="5650" width="9.28515625" style="399" customWidth="1"/>
    <col min="5651" max="5653" width="0" style="399" hidden="1" customWidth="1"/>
    <col min="5654" max="5654" width="8.28515625" style="399" customWidth="1"/>
    <col min="5655" max="5655" width="9.140625" style="399"/>
    <col min="5656" max="5656" width="14.85546875" style="399" customWidth="1"/>
    <col min="5657" max="5860" width="9.140625" style="399"/>
    <col min="5861" max="5861" width="4.28515625" style="399" customWidth="1"/>
    <col min="5862" max="5862" width="15.5703125" style="399" customWidth="1"/>
    <col min="5863" max="5863" width="7.85546875" style="399" customWidth="1"/>
    <col min="5864" max="5864" width="0" style="399" hidden="1" customWidth="1"/>
    <col min="5865" max="5865" width="7.5703125" style="399" customWidth="1"/>
    <col min="5866" max="5866" width="8.5703125" style="399" customWidth="1"/>
    <col min="5867" max="5867" width="3.5703125" style="399" customWidth="1"/>
    <col min="5868" max="5868" width="7.28515625" style="399" customWidth="1"/>
    <col min="5869" max="5869" width="3.5703125" style="399" customWidth="1"/>
    <col min="5870" max="5870" width="7.5703125" style="399" customWidth="1"/>
    <col min="5871" max="5871" width="3.5703125" style="399" customWidth="1"/>
    <col min="5872" max="5872" width="7.42578125" style="399" customWidth="1"/>
    <col min="5873" max="5873" width="4.28515625" style="399" customWidth="1"/>
    <col min="5874" max="5874" width="7.42578125" style="399" customWidth="1"/>
    <col min="5875" max="5875" width="4.140625" style="399" customWidth="1"/>
    <col min="5876" max="5876" width="7.7109375" style="399" customWidth="1"/>
    <col min="5877" max="5877" width="3.7109375" style="399" customWidth="1"/>
    <col min="5878" max="5878" width="7" style="399" customWidth="1"/>
    <col min="5879" max="5880" width="0" style="399" hidden="1" customWidth="1"/>
    <col min="5881" max="5881" width="6.7109375" style="399" customWidth="1"/>
    <col min="5882" max="5882" width="7.42578125" style="399" customWidth="1"/>
    <col min="5883" max="5884" width="0" style="399" hidden="1" customWidth="1"/>
    <col min="5885" max="5885" width="4.7109375" style="399" customWidth="1"/>
    <col min="5886" max="5886" width="6" style="399" customWidth="1"/>
    <col min="5887" max="5888" width="0" style="399" hidden="1" customWidth="1"/>
    <col min="5889" max="5889" width="6.7109375" style="399" customWidth="1"/>
    <col min="5890" max="5890" width="5.85546875" style="399" customWidth="1"/>
    <col min="5891" max="5901" width="0" style="399" hidden="1" customWidth="1"/>
    <col min="5902" max="5902" width="4.5703125" style="399" customWidth="1"/>
    <col min="5903" max="5903" width="5.5703125" style="399" customWidth="1"/>
    <col min="5904" max="5904" width="4.85546875" style="399" customWidth="1"/>
    <col min="5905" max="5905" width="4.140625" style="399" customWidth="1"/>
    <col min="5906" max="5906" width="9.28515625" style="399" customWidth="1"/>
    <col min="5907" max="5909" width="0" style="399" hidden="1" customWidth="1"/>
    <col min="5910" max="5910" width="8.28515625" style="399" customWidth="1"/>
    <col min="5911" max="5911" width="9.140625" style="399"/>
    <col min="5912" max="5912" width="14.85546875" style="399" customWidth="1"/>
    <col min="5913" max="6116" width="9.140625" style="399"/>
    <col min="6117" max="6117" width="4.28515625" style="399" customWidth="1"/>
    <col min="6118" max="6118" width="15.5703125" style="399" customWidth="1"/>
    <col min="6119" max="6119" width="7.85546875" style="399" customWidth="1"/>
    <col min="6120" max="6120" width="0" style="399" hidden="1" customWidth="1"/>
    <col min="6121" max="6121" width="7.5703125" style="399" customWidth="1"/>
    <col min="6122" max="6122" width="8.5703125" style="399" customWidth="1"/>
    <col min="6123" max="6123" width="3.5703125" style="399" customWidth="1"/>
    <col min="6124" max="6124" width="7.28515625" style="399" customWidth="1"/>
    <col min="6125" max="6125" width="3.5703125" style="399" customWidth="1"/>
    <col min="6126" max="6126" width="7.5703125" style="399" customWidth="1"/>
    <col min="6127" max="6127" width="3.5703125" style="399" customWidth="1"/>
    <col min="6128" max="6128" width="7.42578125" style="399" customWidth="1"/>
    <col min="6129" max="6129" width="4.28515625" style="399" customWidth="1"/>
    <col min="6130" max="6130" width="7.42578125" style="399" customWidth="1"/>
    <col min="6131" max="6131" width="4.140625" style="399" customWidth="1"/>
    <col min="6132" max="6132" width="7.7109375" style="399" customWidth="1"/>
    <col min="6133" max="6133" width="3.7109375" style="399" customWidth="1"/>
    <col min="6134" max="6134" width="7" style="399" customWidth="1"/>
    <col min="6135" max="6136" width="0" style="399" hidden="1" customWidth="1"/>
    <col min="6137" max="6137" width="6.7109375" style="399" customWidth="1"/>
    <col min="6138" max="6138" width="7.42578125" style="399" customWidth="1"/>
    <col min="6139" max="6140" width="0" style="399" hidden="1" customWidth="1"/>
    <col min="6141" max="6141" width="4.7109375" style="399" customWidth="1"/>
    <col min="6142" max="6142" width="6" style="399" customWidth="1"/>
    <col min="6143" max="6144" width="0" style="399" hidden="1" customWidth="1"/>
    <col min="6145" max="6145" width="6.7109375" style="399" customWidth="1"/>
    <col min="6146" max="6146" width="5.85546875" style="399" customWidth="1"/>
    <col min="6147" max="6157" width="0" style="399" hidden="1" customWidth="1"/>
    <col min="6158" max="6158" width="4.5703125" style="399" customWidth="1"/>
    <col min="6159" max="6159" width="5.5703125" style="399" customWidth="1"/>
    <col min="6160" max="6160" width="4.85546875" style="399" customWidth="1"/>
    <col min="6161" max="6161" width="4.140625" style="399" customWidth="1"/>
    <col min="6162" max="6162" width="9.28515625" style="399" customWidth="1"/>
    <col min="6163" max="6165" width="0" style="399" hidden="1" customWidth="1"/>
    <col min="6166" max="6166" width="8.28515625" style="399" customWidth="1"/>
    <col min="6167" max="6167" width="9.140625" style="399"/>
    <col min="6168" max="6168" width="14.85546875" style="399" customWidth="1"/>
    <col min="6169" max="6372" width="9.140625" style="399"/>
    <col min="6373" max="6373" width="4.28515625" style="399" customWidth="1"/>
    <col min="6374" max="6374" width="15.5703125" style="399" customWidth="1"/>
    <col min="6375" max="6375" width="7.85546875" style="399" customWidth="1"/>
    <col min="6376" max="6376" width="0" style="399" hidden="1" customWidth="1"/>
    <col min="6377" max="6377" width="7.5703125" style="399" customWidth="1"/>
    <col min="6378" max="6378" width="8.5703125" style="399" customWidth="1"/>
    <col min="6379" max="6379" width="3.5703125" style="399" customWidth="1"/>
    <col min="6380" max="6380" width="7.28515625" style="399" customWidth="1"/>
    <col min="6381" max="6381" width="3.5703125" style="399" customWidth="1"/>
    <col min="6382" max="6382" width="7.5703125" style="399" customWidth="1"/>
    <col min="6383" max="6383" width="3.5703125" style="399" customWidth="1"/>
    <col min="6384" max="6384" width="7.42578125" style="399" customWidth="1"/>
    <col min="6385" max="6385" width="4.28515625" style="399" customWidth="1"/>
    <col min="6386" max="6386" width="7.42578125" style="399" customWidth="1"/>
    <col min="6387" max="6387" width="4.140625" style="399" customWidth="1"/>
    <col min="6388" max="6388" width="7.7109375" style="399" customWidth="1"/>
    <col min="6389" max="6389" width="3.7109375" style="399" customWidth="1"/>
    <col min="6390" max="6390" width="7" style="399" customWidth="1"/>
    <col min="6391" max="6392" width="0" style="399" hidden="1" customWidth="1"/>
    <col min="6393" max="6393" width="6.7109375" style="399" customWidth="1"/>
    <col min="6394" max="6394" width="7.42578125" style="399" customWidth="1"/>
    <col min="6395" max="6396" width="0" style="399" hidden="1" customWidth="1"/>
    <col min="6397" max="6397" width="4.7109375" style="399" customWidth="1"/>
    <col min="6398" max="6398" width="6" style="399" customWidth="1"/>
    <col min="6399" max="6400" width="0" style="399" hidden="1" customWidth="1"/>
    <col min="6401" max="6401" width="6.7109375" style="399" customWidth="1"/>
    <col min="6402" max="6402" width="5.85546875" style="399" customWidth="1"/>
    <col min="6403" max="6413" width="0" style="399" hidden="1" customWidth="1"/>
    <col min="6414" max="6414" width="4.5703125" style="399" customWidth="1"/>
    <col min="6415" max="6415" width="5.5703125" style="399" customWidth="1"/>
    <col min="6416" max="6416" width="4.85546875" style="399" customWidth="1"/>
    <col min="6417" max="6417" width="4.140625" style="399" customWidth="1"/>
    <col min="6418" max="6418" width="9.28515625" style="399" customWidth="1"/>
    <col min="6419" max="6421" width="0" style="399" hidden="1" customWidth="1"/>
    <col min="6422" max="6422" width="8.28515625" style="399" customWidth="1"/>
    <col min="6423" max="6423" width="9.140625" style="399"/>
    <col min="6424" max="6424" width="14.85546875" style="399" customWidth="1"/>
    <col min="6425" max="6628" width="9.140625" style="399"/>
    <col min="6629" max="6629" width="4.28515625" style="399" customWidth="1"/>
    <col min="6630" max="6630" width="15.5703125" style="399" customWidth="1"/>
    <col min="6631" max="6631" width="7.85546875" style="399" customWidth="1"/>
    <col min="6632" max="6632" width="0" style="399" hidden="1" customWidth="1"/>
    <col min="6633" max="6633" width="7.5703125" style="399" customWidth="1"/>
    <col min="6634" max="6634" width="8.5703125" style="399" customWidth="1"/>
    <col min="6635" max="6635" width="3.5703125" style="399" customWidth="1"/>
    <col min="6636" max="6636" width="7.28515625" style="399" customWidth="1"/>
    <col min="6637" max="6637" width="3.5703125" style="399" customWidth="1"/>
    <col min="6638" max="6638" width="7.5703125" style="399" customWidth="1"/>
    <col min="6639" max="6639" width="3.5703125" style="399" customWidth="1"/>
    <col min="6640" max="6640" width="7.42578125" style="399" customWidth="1"/>
    <col min="6641" max="6641" width="4.28515625" style="399" customWidth="1"/>
    <col min="6642" max="6642" width="7.42578125" style="399" customWidth="1"/>
    <col min="6643" max="6643" width="4.140625" style="399" customWidth="1"/>
    <col min="6644" max="6644" width="7.7109375" style="399" customWidth="1"/>
    <col min="6645" max="6645" width="3.7109375" style="399" customWidth="1"/>
    <col min="6646" max="6646" width="7" style="399" customWidth="1"/>
    <col min="6647" max="6648" width="0" style="399" hidden="1" customWidth="1"/>
    <col min="6649" max="6649" width="6.7109375" style="399" customWidth="1"/>
    <col min="6650" max="6650" width="7.42578125" style="399" customWidth="1"/>
    <col min="6651" max="6652" width="0" style="399" hidden="1" customWidth="1"/>
    <col min="6653" max="6653" width="4.7109375" style="399" customWidth="1"/>
    <col min="6654" max="6654" width="6" style="399" customWidth="1"/>
    <col min="6655" max="6656" width="0" style="399" hidden="1" customWidth="1"/>
    <col min="6657" max="6657" width="6.7109375" style="399" customWidth="1"/>
    <col min="6658" max="6658" width="5.85546875" style="399" customWidth="1"/>
    <col min="6659" max="6669" width="0" style="399" hidden="1" customWidth="1"/>
    <col min="6670" max="6670" width="4.5703125" style="399" customWidth="1"/>
    <col min="6671" max="6671" width="5.5703125" style="399" customWidth="1"/>
    <col min="6672" max="6672" width="4.85546875" style="399" customWidth="1"/>
    <col min="6673" max="6673" width="4.140625" style="399" customWidth="1"/>
    <col min="6674" max="6674" width="9.28515625" style="399" customWidth="1"/>
    <col min="6675" max="6677" width="0" style="399" hidden="1" customWidth="1"/>
    <col min="6678" max="6678" width="8.28515625" style="399" customWidth="1"/>
    <col min="6679" max="6679" width="9.140625" style="399"/>
    <col min="6680" max="6680" width="14.85546875" style="399" customWidth="1"/>
    <col min="6681" max="6884" width="9.140625" style="399"/>
    <col min="6885" max="6885" width="4.28515625" style="399" customWidth="1"/>
    <col min="6886" max="6886" width="15.5703125" style="399" customWidth="1"/>
    <col min="6887" max="6887" width="7.85546875" style="399" customWidth="1"/>
    <col min="6888" max="6888" width="0" style="399" hidden="1" customWidth="1"/>
    <col min="6889" max="6889" width="7.5703125" style="399" customWidth="1"/>
    <col min="6890" max="6890" width="8.5703125" style="399" customWidth="1"/>
    <col min="6891" max="6891" width="3.5703125" style="399" customWidth="1"/>
    <col min="6892" max="6892" width="7.28515625" style="399" customWidth="1"/>
    <col min="6893" max="6893" width="3.5703125" style="399" customWidth="1"/>
    <col min="6894" max="6894" width="7.5703125" style="399" customWidth="1"/>
    <col min="6895" max="6895" width="3.5703125" style="399" customWidth="1"/>
    <col min="6896" max="6896" width="7.42578125" style="399" customWidth="1"/>
    <col min="6897" max="6897" width="4.28515625" style="399" customWidth="1"/>
    <col min="6898" max="6898" width="7.42578125" style="399" customWidth="1"/>
    <col min="6899" max="6899" width="4.140625" style="399" customWidth="1"/>
    <col min="6900" max="6900" width="7.7109375" style="399" customWidth="1"/>
    <col min="6901" max="6901" width="3.7109375" style="399" customWidth="1"/>
    <col min="6902" max="6902" width="7" style="399" customWidth="1"/>
    <col min="6903" max="6904" width="0" style="399" hidden="1" customWidth="1"/>
    <col min="6905" max="6905" width="6.7109375" style="399" customWidth="1"/>
    <col min="6906" max="6906" width="7.42578125" style="399" customWidth="1"/>
    <col min="6907" max="6908" width="0" style="399" hidden="1" customWidth="1"/>
    <col min="6909" max="6909" width="4.7109375" style="399" customWidth="1"/>
    <col min="6910" max="6910" width="6" style="399" customWidth="1"/>
    <col min="6911" max="6912" width="0" style="399" hidden="1" customWidth="1"/>
    <col min="6913" max="6913" width="6.7109375" style="399" customWidth="1"/>
    <col min="6914" max="6914" width="5.85546875" style="399" customWidth="1"/>
    <col min="6915" max="6925" width="0" style="399" hidden="1" customWidth="1"/>
    <col min="6926" max="6926" width="4.5703125" style="399" customWidth="1"/>
    <col min="6927" max="6927" width="5.5703125" style="399" customWidth="1"/>
    <col min="6928" max="6928" width="4.85546875" style="399" customWidth="1"/>
    <col min="6929" max="6929" width="4.140625" style="399" customWidth="1"/>
    <col min="6930" max="6930" width="9.28515625" style="399" customWidth="1"/>
    <col min="6931" max="6933" width="0" style="399" hidden="1" customWidth="1"/>
    <col min="6934" max="6934" width="8.28515625" style="399" customWidth="1"/>
    <col min="6935" max="6935" width="9.140625" style="399"/>
    <col min="6936" max="6936" width="14.85546875" style="399" customWidth="1"/>
    <col min="6937" max="7140" width="9.140625" style="399"/>
    <col min="7141" max="7141" width="4.28515625" style="399" customWidth="1"/>
    <col min="7142" max="7142" width="15.5703125" style="399" customWidth="1"/>
    <col min="7143" max="7143" width="7.85546875" style="399" customWidth="1"/>
    <col min="7144" max="7144" width="0" style="399" hidden="1" customWidth="1"/>
    <col min="7145" max="7145" width="7.5703125" style="399" customWidth="1"/>
    <col min="7146" max="7146" width="8.5703125" style="399" customWidth="1"/>
    <col min="7147" max="7147" width="3.5703125" style="399" customWidth="1"/>
    <col min="7148" max="7148" width="7.28515625" style="399" customWidth="1"/>
    <col min="7149" max="7149" width="3.5703125" style="399" customWidth="1"/>
    <col min="7150" max="7150" width="7.5703125" style="399" customWidth="1"/>
    <col min="7151" max="7151" width="3.5703125" style="399" customWidth="1"/>
    <col min="7152" max="7152" width="7.42578125" style="399" customWidth="1"/>
    <col min="7153" max="7153" width="4.28515625" style="399" customWidth="1"/>
    <col min="7154" max="7154" width="7.42578125" style="399" customWidth="1"/>
    <col min="7155" max="7155" width="4.140625" style="399" customWidth="1"/>
    <col min="7156" max="7156" width="7.7109375" style="399" customWidth="1"/>
    <col min="7157" max="7157" width="3.7109375" style="399" customWidth="1"/>
    <col min="7158" max="7158" width="7" style="399" customWidth="1"/>
    <col min="7159" max="7160" width="0" style="399" hidden="1" customWidth="1"/>
    <col min="7161" max="7161" width="6.7109375" style="399" customWidth="1"/>
    <col min="7162" max="7162" width="7.42578125" style="399" customWidth="1"/>
    <col min="7163" max="7164" width="0" style="399" hidden="1" customWidth="1"/>
    <col min="7165" max="7165" width="4.7109375" style="399" customWidth="1"/>
    <col min="7166" max="7166" width="6" style="399" customWidth="1"/>
    <col min="7167" max="7168" width="0" style="399" hidden="1" customWidth="1"/>
    <col min="7169" max="7169" width="6.7109375" style="399" customWidth="1"/>
    <col min="7170" max="7170" width="5.85546875" style="399" customWidth="1"/>
    <col min="7171" max="7181" width="0" style="399" hidden="1" customWidth="1"/>
    <col min="7182" max="7182" width="4.5703125" style="399" customWidth="1"/>
    <col min="7183" max="7183" width="5.5703125" style="399" customWidth="1"/>
    <col min="7184" max="7184" width="4.85546875" style="399" customWidth="1"/>
    <col min="7185" max="7185" width="4.140625" style="399" customWidth="1"/>
    <col min="7186" max="7186" width="9.28515625" style="399" customWidth="1"/>
    <col min="7187" max="7189" width="0" style="399" hidden="1" customWidth="1"/>
    <col min="7190" max="7190" width="8.28515625" style="399" customWidth="1"/>
    <col min="7191" max="7191" width="9.140625" style="399"/>
    <col min="7192" max="7192" width="14.85546875" style="399" customWidth="1"/>
    <col min="7193" max="7396" width="9.140625" style="399"/>
    <col min="7397" max="7397" width="4.28515625" style="399" customWidth="1"/>
    <col min="7398" max="7398" width="15.5703125" style="399" customWidth="1"/>
    <col min="7399" max="7399" width="7.85546875" style="399" customWidth="1"/>
    <col min="7400" max="7400" width="0" style="399" hidden="1" customWidth="1"/>
    <col min="7401" max="7401" width="7.5703125" style="399" customWidth="1"/>
    <col min="7402" max="7402" width="8.5703125" style="399" customWidth="1"/>
    <col min="7403" max="7403" width="3.5703125" style="399" customWidth="1"/>
    <col min="7404" max="7404" width="7.28515625" style="399" customWidth="1"/>
    <col min="7405" max="7405" width="3.5703125" style="399" customWidth="1"/>
    <col min="7406" max="7406" width="7.5703125" style="399" customWidth="1"/>
    <col min="7407" max="7407" width="3.5703125" style="399" customWidth="1"/>
    <col min="7408" max="7408" width="7.42578125" style="399" customWidth="1"/>
    <col min="7409" max="7409" width="4.28515625" style="399" customWidth="1"/>
    <col min="7410" max="7410" width="7.42578125" style="399" customWidth="1"/>
    <col min="7411" max="7411" width="4.140625" style="399" customWidth="1"/>
    <col min="7412" max="7412" width="7.7109375" style="399" customWidth="1"/>
    <col min="7413" max="7413" width="3.7109375" style="399" customWidth="1"/>
    <col min="7414" max="7414" width="7" style="399" customWidth="1"/>
    <col min="7415" max="7416" width="0" style="399" hidden="1" customWidth="1"/>
    <col min="7417" max="7417" width="6.7109375" style="399" customWidth="1"/>
    <col min="7418" max="7418" width="7.42578125" style="399" customWidth="1"/>
    <col min="7419" max="7420" width="0" style="399" hidden="1" customWidth="1"/>
    <col min="7421" max="7421" width="4.7109375" style="399" customWidth="1"/>
    <col min="7422" max="7422" width="6" style="399" customWidth="1"/>
    <col min="7423" max="7424" width="0" style="399" hidden="1" customWidth="1"/>
    <col min="7425" max="7425" width="6.7109375" style="399" customWidth="1"/>
    <col min="7426" max="7426" width="5.85546875" style="399" customWidth="1"/>
    <col min="7427" max="7437" width="0" style="399" hidden="1" customWidth="1"/>
    <col min="7438" max="7438" width="4.5703125" style="399" customWidth="1"/>
    <col min="7439" max="7439" width="5.5703125" style="399" customWidth="1"/>
    <col min="7440" max="7440" width="4.85546875" style="399" customWidth="1"/>
    <col min="7441" max="7441" width="4.140625" style="399" customWidth="1"/>
    <col min="7442" max="7442" width="9.28515625" style="399" customWidth="1"/>
    <col min="7443" max="7445" width="0" style="399" hidden="1" customWidth="1"/>
    <col min="7446" max="7446" width="8.28515625" style="399" customWidth="1"/>
    <col min="7447" max="7447" width="9.140625" style="399"/>
    <col min="7448" max="7448" width="14.85546875" style="399" customWidth="1"/>
    <col min="7449" max="7652" width="9.140625" style="399"/>
    <col min="7653" max="7653" width="4.28515625" style="399" customWidth="1"/>
    <col min="7654" max="7654" width="15.5703125" style="399" customWidth="1"/>
    <col min="7655" max="7655" width="7.85546875" style="399" customWidth="1"/>
    <col min="7656" max="7656" width="0" style="399" hidden="1" customWidth="1"/>
    <col min="7657" max="7657" width="7.5703125" style="399" customWidth="1"/>
    <col min="7658" max="7658" width="8.5703125" style="399" customWidth="1"/>
    <col min="7659" max="7659" width="3.5703125" style="399" customWidth="1"/>
    <col min="7660" max="7660" width="7.28515625" style="399" customWidth="1"/>
    <col min="7661" max="7661" width="3.5703125" style="399" customWidth="1"/>
    <col min="7662" max="7662" width="7.5703125" style="399" customWidth="1"/>
    <col min="7663" max="7663" width="3.5703125" style="399" customWidth="1"/>
    <col min="7664" max="7664" width="7.42578125" style="399" customWidth="1"/>
    <col min="7665" max="7665" width="4.28515625" style="399" customWidth="1"/>
    <col min="7666" max="7666" width="7.42578125" style="399" customWidth="1"/>
    <col min="7667" max="7667" width="4.140625" style="399" customWidth="1"/>
    <col min="7668" max="7668" width="7.7109375" style="399" customWidth="1"/>
    <col min="7669" max="7669" width="3.7109375" style="399" customWidth="1"/>
    <col min="7670" max="7670" width="7" style="399" customWidth="1"/>
    <col min="7671" max="7672" width="0" style="399" hidden="1" customWidth="1"/>
    <col min="7673" max="7673" width="6.7109375" style="399" customWidth="1"/>
    <col min="7674" max="7674" width="7.42578125" style="399" customWidth="1"/>
    <col min="7675" max="7676" width="0" style="399" hidden="1" customWidth="1"/>
    <col min="7677" max="7677" width="4.7109375" style="399" customWidth="1"/>
    <col min="7678" max="7678" width="6" style="399" customWidth="1"/>
    <col min="7679" max="7680" width="0" style="399" hidden="1" customWidth="1"/>
    <col min="7681" max="7681" width="6.7109375" style="399" customWidth="1"/>
    <col min="7682" max="7682" width="5.85546875" style="399" customWidth="1"/>
    <col min="7683" max="7693" width="0" style="399" hidden="1" customWidth="1"/>
    <col min="7694" max="7694" width="4.5703125" style="399" customWidth="1"/>
    <col min="7695" max="7695" width="5.5703125" style="399" customWidth="1"/>
    <col min="7696" max="7696" width="4.85546875" style="399" customWidth="1"/>
    <col min="7697" max="7697" width="4.140625" style="399" customWidth="1"/>
    <col min="7698" max="7698" width="9.28515625" style="399" customWidth="1"/>
    <col min="7699" max="7701" width="0" style="399" hidden="1" customWidth="1"/>
    <col min="7702" max="7702" width="8.28515625" style="399" customWidth="1"/>
    <col min="7703" max="7703" width="9.140625" style="399"/>
    <col min="7704" max="7704" width="14.85546875" style="399" customWidth="1"/>
    <col min="7705" max="7908" width="9.140625" style="399"/>
    <col min="7909" max="7909" width="4.28515625" style="399" customWidth="1"/>
    <col min="7910" max="7910" width="15.5703125" style="399" customWidth="1"/>
    <col min="7911" max="7911" width="7.85546875" style="399" customWidth="1"/>
    <col min="7912" max="7912" width="0" style="399" hidden="1" customWidth="1"/>
    <col min="7913" max="7913" width="7.5703125" style="399" customWidth="1"/>
    <col min="7914" max="7914" width="8.5703125" style="399" customWidth="1"/>
    <col min="7915" max="7915" width="3.5703125" style="399" customWidth="1"/>
    <col min="7916" max="7916" width="7.28515625" style="399" customWidth="1"/>
    <col min="7917" max="7917" width="3.5703125" style="399" customWidth="1"/>
    <col min="7918" max="7918" width="7.5703125" style="399" customWidth="1"/>
    <col min="7919" max="7919" width="3.5703125" style="399" customWidth="1"/>
    <col min="7920" max="7920" width="7.42578125" style="399" customWidth="1"/>
    <col min="7921" max="7921" width="4.28515625" style="399" customWidth="1"/>
    <col min="7922" max="7922" width="7.42578125" style="399" customWidth="1"/>
    <col min="7923" max="7923" width="4.140625" style="399" customWidth="1"/>
    <col min="7924" max="7924" width="7.7109375" style="399" customWidth="1"/>
    <col min="7925" max="7925" width="3.7109375" style="399" customWidth="1"/>
    <col min="7926" max="7926" width="7" style="399" customWidth="1"/>
    <col min="7927" max="7928" width="0" style="399" hidden="1" customWidth="1"/>
    <col min="7929" max="7929" width="6.7109375" style="399" customWidth="1"/>
    <col min="7930" max="7930" width="7.42578125" style="399" customWidth="1"/>
    <col min="7931" max="7932" width="0" style="399" hidden="1" customWidth="1"/>
    <col min="7933" max="7933" width="4.7109375" style="399" customWidth="1"/>
    <col min="7934" max="7934" width="6" style="399" customWidth="1"/>
    <col min="7935" max="7936" width="0" style="399" hidden="1" customWidth="1"/>
    <col min="7937" max="7937" width="6.7109375" style="399" customWidth="1"/>
    <col min="7938" max="7938" width="5.85546875" style="399" customWidth="1"/>
    <col min="7939" max="7949" width="0" style="399" hidden="1" customWidth="1"/>
    <col min="7950" max="7950" width="4.5703125" style="399" customWidth="1"/>
    <col min="7951" max="7951" width="5.5703125" style="399" customWidth="1"/>
    <col min="7952" max="7952" width="4.85546875" style="399" customWidth="1"/>
    <col min="7953" max="7953" width="4.140625" style="399" customWidth="1"/>
    <col min="7954" max="7954" width="9.28515625" style="399" customWidth="1"/>
    <col min="7955" max="7957" width="0" style="399" hidden="1" customWidth="1"/>
    <col min="7958" max="7958" width="8.28515625" style="399" customWidth="1"/>
    <col min="7959" max="7959" width="9.140625" style="399"/>
    <col min="7960" max="7960" width="14.85546875" style="399" customWidth="1"/>
    <col min="7961" max="8164" width="9.140625" style="399"/>
    <col min="8165" max="8165" width="4.28515625" style="399" customWidth="1"/>
    <col min="8166" max="8166" width="15.5703125" style="399" customWidth="1"/>
    <col min="8167" max="8167" width="7.85546875" style="399" customWidth="1"/>
    <col min="8168" max="8168" width="0" style="399" hidden="1" customWidth="1"/>
    <col min="8169" max="8169" width="7.5703125" style="399" customWidth="1"/>
    <col min="8170" max="8170" width="8.5703125" style="399" customWidth="1"/>
    <col min="8171" max="8171" width="3.5703125" style="399" customWidth="1"/>
    <col min="8172" max="8172" width="7.28515625" style="399" customWidth="1"/>
    <col min="8173" max="8173" width="3.5703125" style="399" customWidth="1"/>
    <col min="8174" max="8174" width="7.5703125" style="399" customWidth="1"/>
    <col min="8175" max="8175" width="3.5703125" style="399" customWidth="1"/>
    <col min="8176" max="8176" width="7.42578125" style="399" customWidth="1"/>
    <col min="8177" max="8177" width="4.28515625" style="399" customWidth="1"/>
    <col min="8178" max="8178" width="7.42578125" style="399" customWidth="1"/>
    <col min="8179" max="8179" width="4.140625" style="399" customWidth="1"/>
    <col min="8180" max="8180" width="7.7109375" style="399" customWidth="1"/>
    <col min="8181" max="8181" width="3.7109375" style="399" customWidth="1"/>
    <col min="8182" max="8182" width="7" style="399" customWidth="1"/>
    <col min="8183" max="8184" width="0" style="399" hidden="1" customWidth="1"/>
    <col min="8185" max="8185" width="6.7109375" style="399" customWidth="1"/>
    <col min="8186" max="8186" width="7.42578125" style="399" customWidth="1"/>
    <col min="8187" max="8188" width="0" style="399" hidden="1" customWidth="1"/>
    <col min="8189" max="8189" width="4.7109375" style="399" customWidth="1"/>
    <col min="8190" max="8190" width="6" style="399" customWidth="1"/>
    <col min="8191" max="8192" width="0" style="399" hidden="1" customWidth="1"/>
    <col min="8193" max="8193" width="6.7109375" style="399" customWidth="1"/>
    <col min="8194" max="8194" width="5.85546875" style="399" customWidth="1"/>
    <col min="8195" max="8205" width="0" style="399" hidden="1" customWidth="1"/>
    <col min="8206" max="8206" width="4.5703125" style="399" customWidth="1"/>
    <col min="8207" max="8207" width="5.5703125" style="399" customWidth="1"/>
    <col min="8208" max="8208" width="4.85546875" style="399" customWidth="1"/>
    <col min="8209" max="8209" width="4.140625" style="399" customWidth="1"/>
    <col min="8210" max="8210" width="9.28515625" style="399" customWidth="1"/>
    <col min="8211" max="8213" width="0" style="399" hidden="1" customWidth="1"/>
    <col min="8214" max="8214" width="8.28515625" style="399" customWidth="1"/>
    <col min="8215" max="8215" width="9.140625" style="399"/>
    <col min="8216" max="8216" width="14.85546875" style="399" customWidth="1"/>
    <col min="8217" max="8420" width="9.140625" style="399"/>
    <col min="8421" max="8421" width="4.28515625" style="399" customWidth="1"/>
    <col min="8422" max="8422" width="15.5703125" style="399" customWidth="1"/>
    <col min="8423" max="8423" width="7.85546875" style="399" customWidth="1"/>
    <col min="8424" max="8424" width="0" style="399" hidden="1" customWidth="1"/>
    <col min="8425" max="8425" width="7.5703125" style="399" customWidth="1"/>
    <col min="8426" max="8426" width="8.5703125" style="399" customWidth="1"/>
    <col min="8427" max="8427" width="3.5703125" style="399" customWidth="1"/>
    <col min="8428" max="8428" width="7.28515625" style="399" customWidth="1"/>
    <col min="8429" max="8429" width="3.5703125" style="399" customWidth="1"/>
    <col min="8430" max="8430" width="7.5703125" style="399" customWidth="1"/>
    <col min="8431" max="8431" width="3.5703125" style="399" customWidth="1"/>
    <col min="8432" max="8432" width="7.42578125" style="399" customWidth="1"/>
    <col min="8433" max="8433" width="4.28515625" style="399" customWidth="1"/>
    <col min="8434" max="8434" width="7.42578125" style="399" customWidth="1"/>
    <col min="8435" max="8435" width="4.140625" style="399" customWidth="1"/>
    <col min="8436" max="8436" width="7.7109375" style="399" customWidth="1"/>
    <col min="8437" max="8437" width="3.7109375" style="399" customWidth="1"/>
    <col min="8438" max="8438" width="7" style="399" customWidth="1"/>
    <col min="8439" max="8440" width="0" style="399" hidden="1" customWidth="1"/>
    <col min="8441" max="8441" width="6.7109375" style="399" customWidth="1"/>
    <col min="8442" max="8442" width="7.42578125" style="399" customWidth="1"/>
    <col min="8443" max="8444" width="0" style="399" hidden="1" customWidth="1"/>
    <col min="8445" max="8445" width="4.7109375" style="399" customWidth="1"/>
    <col min="8446" max="8446" width="6" style="399" customWidth="1"/>
    <col min="8447" max="8448" width="0" style="399" hidden="1" customWidth="1"/>
    <col min="8449" max="8449" width="6.7109375" style="399" customWidth="1"/>
    <col min="8450" max="8450" width="5.85546875" style="399" customWidth="1"/>
    <col min="8451" max="8461" width="0" style="399" hidden="1" customWidth="1"/>
    <col min="8462" max="8462" width="4.5703125" style="399" customWidth="1"/>
    <col min="8463" max="8463" width="5.5703125" style="399" customWidth="1"/>
    <col min="8464" max="8464" width="4.85546875" style="399" customWidth="1"/>
    <col min="8465" max="8465" width="4.140625" style="399" customWidth="1"/>
    <col min="8466" max="8466" width="9.28515625" style="399" customWidth="1"/>
    <col min="8467" max="8469" width="0" style="399" hidden="1" customWidth="1"/>
    <col min="8470" max="8470" width="8.28515625" style="399" customWidth="1"/>
    <col min="8471" max="8471" width="9.140625" style="399"/>
    <col min="8472" max="8472" width="14.85546875" style="399" customWidth="1"/>
    <col min="8473" max="8676" width="9.140625" style="399"/>
    <col min="8677" max="8677" width="4.28515625" style="399" customWidth="1"/>
    <col min="8678" max="8678" width="15.5703125" style="399" customWidth="1"/>
    <col min="8679" max="8679" width="7.85546875" style="399" customWidth="1"/>
    <col min="8680" max="8680" width="0" style="399" hidden="1" customWidth="1"/>
    <col min="8681" max="8681" width="7.5703125" style="399" customWidth="1"/>
    <col min="8682" max="8682" width="8.5703125" style="399" customWidth="1"/>
    <col min="8683" max="8683" width="3.5703125" style="399" customWidth="1"/>
    <col min="8684" max="8684" width="7.28515625" style="399" customWidth="1"/>
    <col min="8685" max="8685" width="3.5703125" style="399" customWidth="1"/>
    <col min="8686" max="8686" width="7.5703125" style="399" customWidth="1"/>
    <col min="8687" max="8687" width="3.5703125" style="399" customWidth="1"/>
    <col min="8688" max="8688" width="7.42578125" style="399" customWidth="1"/>
    <col min="8689" max="8689" width="4.28515625" style="399" customWidth="1"/>
    <col min="8690" max="8690" width="7.42578125" style="399" customWidth="1"/>
    <col min="8691" max="8691" width="4.140625" style="399" customWidth="1"/>
    <col min="8692" max="8692" width="7.7109375" style="399" customWidth="1"/>
    <col min="8693" max="8693" width="3.7109375" style="399" customWidth="1"/>
    <col min="8694" max="8694" width="7" style="399" customWidth="1"/>
    <col min="8695" max="8696" width="0" style="399" hidden="1" customWidth="1"/>
    <col min="8697" max="8697" width="6.7109375" style="399" customWidth="1"/>
    <col min="8698" max="8698" width="7.42578125" style="399" customWidth="1"/>
    <col min="8699" max="8700" width="0" style="399" hidden="1" customWidth="1"/>
    <col min="8701" max="8701" width="4.7109375" style="399" customWidth="1"/>
    <col min="8702" max="8702" width="6" style="399" customWidth="1"/>
    <col min="8703" max="8704" width="0" style="399" hidden="1" customWidth="1"/>
    <col min="8705" max="8705" width="6.7109375" style="399" customWidth="1"/>
    <col min="8706" max="8706" width="5.85546875" style="399" customWidth="1"/>
    <col min="8707" max="8717" width="0" style="399" hidden="1" customWidth="1"/>
    <col min="8718" max="8718" width="4.5703125" style="399" customWidth="1"/>
    <col min="8719" max="8719" width="5.5703125" style="399" customWidth="1"/>
    <col min="8720" max="8720" width="4.85546875" style="399" customWidth="1"/>
    <col min="8721" max="8721" width="4.140625" style="399" customWidth="1"/>
    <col min="8722" max="8722" width="9.28515625" style="399" customWidth="1"/>
    <col min="8723" max="8725" width="0" style="399" hidden="1" customWidth="1"/>
    <col min="8726" max="8726" width="8.28515625" style="399" customWidth="1"/>
    <col min="8727" max="8727" width="9.140625" style="399"/>
    <col min="8728" max="8728" width="14.85546875" style="399" customWidth="1"/>
    <col min="8729" max="8932" width="9.140625" style="399"/>
    <col min="8933" max="8933" width="4.28515625" style="399" customWidth="1"/>
    <col min="8934" max="8934" width="15.5703125" style="399" customWidth="1"/>
    <col min="8935" max="8935" width="7.85546875" style="399" customWidth="1"/>
    <col min="8936" max="8936" width="0" style="399" hidden="1" customWidth="1"/>
    <col min="8937" max="8937" width="7.5703125" style="399" customWidth="1"/>
    <col min="8938" max="8938" width="8.5703125" style="399" customWidth="1"/>
    <col min="8939" max="8939" width="3.5703125" style="399" customWidth="1"/>
    <col min="8940" max="8940" width="7.28515625" style="399" customWidth="1"/>
    <col min="8941" max="8941" width="3.5703125" style="399" customWidth="1"/>
    <col min="8942" max="8942" width="7.5703125" style="399" customWidth="1"/>
    <col min="8943" max="8943" width="3.5703125" style="399" customWidth="1"/>
    <col min="8944" max="8944" width="7.42578125" style="399" customWidth="1"/>
    <col min="8945" max="8945" width="4.28515625" style="399" customWidth="1"/>
    <col min="8946" max="8946" width="7.42578125" style="399" customWidth="1"/>
    <col min="8947" max="8947" width="4.140625" style="399" customWidth="1"/>
    <col min="8948" max="8948" width="7.7109375" style="399" customWidth="1"/>
    <col min="8949" max="8949" width="3.7109375" style="399" customWidth="1"/>
    <col min="8950" max="8950" width="7" style="399" customWidth="1"/>
    <col min="8951" max="8952" width="0" style="399" hidden="1" customWidth="1"/>
    <col min="8953" max="8953" width="6.7109375" style="399" customWidth="1"/>
    <col min="8954" max="8954" width="7.42578125" style="399" customWidth="1"/>
    <col min="8955" max="8956" width="0" style="399" hidden="1" customWidth="1"/>
    <col min="8957" max="8957" width="4.7109375" style="399" customWidth="1"/>
    <col min="8958" max="8958" width="6" style="399" customWidth="1"/>
    <col min="8959" max="8960" width="0" style="399" hidden="1" customWidth="1"/>
    <col min="8961" max="8961" width="6.7109375" style="399" customWidth="1"/>
    <col min="8962" max="8962" width="5.85546875" style="399" customWidth="1"/>
    <col min="8963" max="8973" width="0" style="399" hidden="1" customWidth="1"/>
    <col min="8974" max="8974" width="4.5703125" style="399" customWidth="1"/>
    <col min="8975" max="8975" width="5.5703125" style="399" customWidth="1"/>
    <col min="8976" max="8976" width="4.85546875" style="399" customWidth="1"/>
    <col min="8977" max="8977" width="4.140625" style="399" customWidth="1"/>
    <col min="8978" max="8978" width="9.28515625" style="399" customWidth="1"/>
    <col min="8979" max="8981" width="0" style="399" hidden="1" customWidth="1"/>
    <col min="8982" max="8982" width="8.28515625" style="399" customWidth="1"/>
    <col min="8983" max="8983" width="9.140625" style="399"/>
    <col min="8984" max="8984" width="14.85546875" style="399" customWidth="1"/>
    <col min="8985" max="9188" width="9.140625" style="399"/>
    <col min="9189" max="9189" width="4.28515625" style="399" customWidth="1"/>
    <col min="9190" max="9190" width="15.5703125" style="399" customWidth="1"/>
    <col min="9191" max="9191" width="7.85546875" style="399" customWidth="1"/>
    <col min="9192" max="9192" width="0" style="399" hidden="1" customWidth="1"/>
    <col min="9193" max="9193" width="7.5703125" style="399" customWidth="1"/>
    <col min="9194" max="9194" width="8.5703125" style="399" customWidth="1"/>
    <col min="9195" max="9195" width="3.5703125" style="399" customWidth="1"/>
    <col min="9196" max="9196" width="7.28515625" style="399" customWidth="1"/>
    <col min="9197" max="9197" width="3.5703125" style="399" customWidth="1"/>
    <col min="9198" max="9198" width="7.5703125" style="399" customWidth="1"/>
    <col min="9199" max="9199" width="3.5703125" style="399" customWidth="1"/>
    <col min="9200" max="9200" width="7.42578125" style="399" customWidth="1"/>
    <col min="9201" max="9201" width="4.28515625" style="399" customWidth="1"/>
    <col min="9202" max="9202" width="7.42578125" style="399" customWidth="1"/>
    <col min="9203" max="9203" width="4.140625" style="399" customWidth="1"/>
    <col min="9204" max="9204" width="7.7109375" style="399" customWidth="1"/>
    <col min="9205" max="9205" width="3.7109375" style="399" customWidth="1"/>
    <col min="9206" max="9206" width="7" style="399" customWidth="1"/>
    <col min="9207" max="9208" width="0" style="399" hidden="1" customWidth="1"/>
    <col min="9209" max="9209" width="6.7109375" style="399" customWidth="1"/>
    <col min="9210" max="9210" width="7.42578125" style="399" customWidth="1"/>
    <col min="9211" max="9212" width="0" style="399" hidden="1" customWidth="1"/>
    <col min="9213" max="9213" width="4.7109375" style="399" customWidth="1"/>
    <col min="9214" max="9214" width="6" style="399" customWidth="1"/>
    <col min="9215" max="9216" width="0" style="399" hidden="1" customWidth="1"/>
    <col min="9217" max="9217" width="6.7109375" style="399" customWidth="1"/>
    <col min="9218" max="9218" width="5.85546875" style="399" customWidth="1"/>
    <col min="9219" max="9229" width="0" style="399" hidden="1" customWidth="1"/>
    <col min="9230" max="9230" width="4.5703125" style="399" customWidth="1"/>
    <col min="9231" max="9231" width="5.5703125" style="399" customWidth="1"/>
    <col min="9232" max="9232" width="4.85546875" style="399" customWidth="1"/>
    <col min="9233" max="9233" width="4.140625" style="399" customWidth="1"/>
    <col min="9234" max="9234" width="9.28515625" style="399" customWidth="1"/>
    <col min="9235" max="9237" width="0" style="399" hidden="1" customWidth="1"/>
    <col min="9238" max="9238" width="8.28515625" style="399" customWidth="1"/>
    <col min="9239" max="9239" width="9.140625" style="399"/>
    <col min="9240" max="9240" width="14.85546875" style="399" customWidth="1"/>
    <col min="9241" max="9444" width="9.140625" style="399"/>
    <col min="9445" max="9445" width="4.28515625" style="399" customWidth="1"/>
    <col min="9446" max="9446" width="15.5703125" style="399" customWidth="1"/>
    <col min="9447" max="9447" width="7.85546875" style="399" customWidth="1"/>
    <col min="9448" max="9448" width="0" style="399" hidden="1" customWidth="1"/>
    <col min="9449" max="9449" width="7.5703125" style="399" customWidth="1"/>
    <col min="9450" max="9450" width="8.5703125" style="399" customWidth="1"/>
    <col min="9451" max="9451" width="3.5703125" style="399" customWidth="1"/>
    <col min="9452" max="9452" width="7.28515625" style="399" customWidth="1"/>
    <col min="9453" max="9453" width="3.5703125" style="399" customWidth="1"/>
    <col min="9454" max="9454" width="7.5703125" style="399" customWidth="1"/>
    <col min="9455" max="9455" width="3.5703125" style="399" customWidth="1"/>
    <col min="9456" max="9456" width="7.42578125" style="399" customWidth="1"/>
    <col min="9457" max="9457" width="4.28515625" style="399" customWidth="1"/>
    <col min="9458" max="9458" width="7.42578125" style="399" customWidth="1"/>
    <col min="9459" max="9459" width="4.140625" style="399" customWidth="1"/>
    <col min="9460" max="9460" width="7.7109375" style="399" customWidth="1"/>
    <col min="9461" max="9461" width="3.7109375" style="399" customWidth="1"/>
    <col min="9462" max="9462" width="7" style="399" customWidth="1"/>
    <col min="9463" max="9464" width="0" style="399" hidden="1" customWidth="1"/>
    <col min="9465" max="9465" width="6.7109375" style="399" customWidth="1"/>
    <col min="9466" max="9466" width="7.42578125" style="399" customWidth="1"/>
    <col min="9467" max="9468" width="0" style="399" hidden="1" customWidth="1"/>
    <col min="9469" max="9469" width="4.7109375" style="399" customWidth="1"/>
    <col min="9470" max="9470" width="6" style="399" customWidth="1"/>
    <col min="9471" max="9472" width="0" style="399" hidden="1" customWidth="1"/>
    <col min="9473" max="9473" width="6.7109375" style="399" customWidth="1"/>
    <col min="9474" max="9474" width="5.85546875" style="399" customWidth="1"/>
    <col min="9475" max="9485" width="0" style="399" hidden="1" customWidth="1"/>
    <col min="9486" max="9486" width="4.5703125" style="399" customWidth="1"/>
    <col min="9487" max="9487" width="5.5703125" style="399" customWidth="1"/>
    <col min="9488" max="9488" width="4.85546875" style="399" customWidth="1"/>
    <col min="9489" max="9489" width="4.140625" style="399" customWidth="1"/>
    <col min="9490" max="9490" width="9.28515625" style="399" customWidth="1"/>
    <col min="9491" max="9493" width="0" style="399" hidden="1" customWidth="1"/>
    <col min="9494" max="9494" width="8.28515625" style="399" customWidth="1"/>
    <col min="9495" max="9495" width="9.140625" style="399"/>
    <col min="9496" max="9496" width="14.85546875" style="399" customWidth="1"/>
    <col min="9497" max="9700" width="9.140625" style="399"/>
    <col min="9701" max="9701" width="4.28515625" style="399" customWidth="1"/>
    <col min="9702" max="9702" width="15.5703125" style="399" customWidth="1"/>
    <col min="9703" max="9703" width="7.85546875" style="399" customWidth="1"/>
    <col min="9704" max="9704" width="0" style="399" hidden="1" customWidth="1"/>
    <col min="9705" max="9705" width="7.5703125" style="399" customWidth="1"/>
    <col min="9706" max="9706" width="8.5703125" style="399" customWidth="1"/>
    <col min="9707" max="9707" width="3.5703125" style="399" customWidth="1"/>
    <col min="9708" max="9708" width="7.28515625" style="399" customWidth="1"/>
    <col min="9709" max="9709" width="3.5703125" style="399" customWidth="1"/>
    <col min="9710" max="9710" width="7.5703125" style="399" customWidth="1"/>
    <col min="9711" max="9711" width="3.5703125" style="399" customWidth="1"/>
    <col min="9712" max="9712" width="7.42578125" style="399" customWidth="1"/>
    <col min="9713" max="9713" width="4.28515625" style="399" customWidth="1"/>
    <col min="9714" max="9714" width="7.42578125" style="399" customWidth="1"/>
    <col min="9715" max="9715" width="4.140625" style="399" customWidth="1"/>
    <col min="9716" max="9716" width="7.7109375" style="399" customWidth="1"/>
    <col min="9717" max="9717" width="3.7109375" style="399" customWidth="1"/>
    <col min="9718" max="9718" width="7" style="399" customWidth="1"/>
    <col min="9719" max="9720" width="0" style="399" hidden="1" customWidth="1"/>
    <col min="9721" max="9721" width="6.7109375" style="399" customWidth="1"/>
    <col min="9722" max="9722" width="7.42578125" style="399" customWidth="1"/>
    <col min="9723" max="9724" width="0" style="399" hidden="1" customWidth="1"/>
    <col min="9725" max="9725" width="4.7109375" style="399" customWidth="1"/>
    <col min="9726" max="9726" width="6" style="399" customWidth="1"/>
    <col min="9727" max="9728" width="0" style="399" hidden="1" customWidth="1"/>
    <col min="9729" max="9729" width="6.7109375" style="399" customWidth="1"/>
    <col min="9730" max="9730" width="5.85546875" style="399" customWidth="1"/>
    <col min="9731" max="9741" width="0" style="399" hidden="1" customWidth="1"/>
    <col min="9742" max="9742" width="4.5703125" style="399" customWidth="1"/>
    <col min="9743" max="9743" width="5.5703125" style="399" customWidth="1"/>
    <col min="9744" max="9744" width="4.85546875" style="399" customWidth="1"/>
    <col min="9745" max="9745" width="4.140625" style="399" customWidth="1"/>
    <col min="9746" max="9746" width="9.28515625" style="399" customWidth="1"/>
    <col min="9747" max="9749" width="0" style="399" hidden="1" customWidth="1"/>
    <col min="9750" max="9750" width="8.28515625" style="399" customWidth="1"/>
    <col min="9751" max="9751" width="9.140625" style="399"/>
    <col min="9752" max="9752" width="14.85546875" style="399" customWidth="1"/>
    <col min="9753" max="9956" width="9.140625" style="399"/>
    <col min="9957" max="9957" width="4.28515625" style="399" customWidth="1"/>
    <col min="9958" max="9958" width="15.5703125" style="399" customWidth="1"/>
    <col min="9959" max="9959" width="7.85546875" style="399" customWidth="1"/>
    <col min="9960" max="9960" width="0" style="399" hidden="1" customWidth="1"/>
    <col min="9961" max="9961" width="7.5703125" style="399" customWidth="1"/>
    <col min="9962" max="9962" width="8.5703125" style="399" customWidth="1"/>
    <col min="9963" max="9963" width="3.5703125" style="399" customWidth="1"/>
    <col min="9964" max="9964" width="7.28515625" style="399" customWidth="1"/>
    <col min="9965" max="9965" width="3.5703125" style="399" customWidth="1"/>
    <col min="9966" max="9966" width="7.5703125" style="399" customWidth="1"/>
    <col min="9967" max="9967" width="3.5703125" style="399" customWidth="1"/>
    <col min="9968" max="9968" width="7.42578125" style="399" customWidth="1"/>
    <col min="9969" max="9969" width="4.28515625" style="399" customWidth="1"/>
    <col min="9970" max="9970" width="7.42578125" style="399" customWidth="1"/>
    <col min="9971" max="9971" width="4.140625" style="399" customWidth="1"/>
    <col min="9972" max="9972" width="7.7109375" style="399" customWidth="1"/>
    <col min="9973" max="9973" width="3.7109375" style="399" customWidth="1"/>
    <col min="9974" max="9974" width="7" style="399" customWidth="1"/>
    <col min="9975" max="9976" width="0" style="399" hidden="1" customWidth="1"/>
    <col min="9977" max="9977" width="6.7109375" style="399" customWidth="1"/>
    <col min="9978" max="9978" width="7.42578125" style="399" customWidth="1"/>
    <col min="9979" max="9980" width="0" style="399" hidden="1" customWidth="1"/>
    <col min="9981" max="9981" width="4.7109375" style="399" customWidth="1"/>
    <col min="9982" max="9982" width="6" style="399" customWidth="1"/>
    <col min="9983" max="9984" width="0" style="399" hidden="1" customWidth="1"/>
    <col min="9985" max="9985" width="6.7109375" style="399" customWidth="1"/>
    <col min="9986" max="9986" width="5.85546875" style="399" customWidth="1"/>
    <col min="9987" max="9997" width="0" style="399" hidden="1" customWidth="1"/>
    <col min="9998" max="9998" width="4.5703125" style="399" customWidth="1"/>
    <col min="9999" max="9999" width="5.5703125" style="399" customWidth="1"/>
    <col min="10000" max="10000" width="4.85546875" style="399" customWidth="1"/>
    <col min="10001" max="10001" width="4.140625" style="399" customWidth="1"/>
    <col min="10002" max="10002" width="9.28515625" style="399" customWidth="1"/>
    <col min="10003" max="10005" width="0" style="399" hidden="1" customWidth="1"/>
    <col min="10006" max="10006" width="8.28515625" style="399" customWidth="1"/>
    <col min="10007" max="10007" width="9.140625" style="399"/>
    <col min="10008" max="10008" width="14.85546875" style="399" customWidth="1"/>
    <col min="10009" max="10212" width="9.140625" style="399"/>
    <col min="10213" max="10213" width="4.28515625" style="399" customWidth="1"/>
    <col min="10214" max="10214" width="15.5703125" style="399" customWidth="1"/>
    <col min="10215" max="10215" width="7.85546875" style="399" customWidth="1"/>
    <col min="10216" max="10216" width="0" style="399" hidden="1" customWidth="1"/>
    <col min="10217" max="10217" width="7.5703125" style="399" customWidth="1"/>
    <col min="10218" max="10218" width="8.5703125" style="399" customWidth="1"/>
    <col min="10219" max="10219" width="3.5703125" style="399" customWidth="1"/>
    <col min="10220" max="10220" width="7.28515625" style="399" customWidth="1"/>
    <col min="10221" max="10221" width="3.5703125" style="399" customWidth="1"/>
    <col min="10222" max="10222" width="7.5703125" style="399" customWidth="1"/>
    <col min="10223" max="10223" width="3.5703125" style="399" customWidth="1"/>
    <col min="10224" max="10224" width="7.42578125" style="399" customWidth="1"/>
    <col min="10225" max="10225" width="4.28515625" style="399" customWidth="1"/>
    <col min="10226" max="10226" width="7.42578125" style="399" customWidth="1"/>
    <col min="10227" max="10227" width="4.140625" style="399" customWidth="1"/>
    <col min="10228" max="10228" width="7.7109375" style="399" customWidth="1"/>
    <col min="10229" max="10229" width="3.7109375" style="399" customWidth="1"/>
    <col min="10230" max="10230" width="7" style="399" customWidth="1"/>
    <col min="10231" max="10232" width="0" style="399" hidden="1" customWidth="1"/>
    <col min="10233" max="10233" width="6.7109375" style="399" customWidth="1"/>
    <col min="10234" max="10234" width="7.42578125" style="399" customWidth="1"/>
    <col min="10235" max="10236" width="0" style="399" hidden="1" customWidth="1"/>
    <col min="10237" max="10237" width="4.7109375" style="399" customWidth="1"/>
    <col min="10238" max="10238" width="6" style="399" customWidth="1"/>
    <col min="10239" max="10240" width="0" style="399" hidden="1" customWidth="1"/>
    <col min="10241" max="10241" width="6.7109375" style="399" customWidth="1"/>
    <col min="10242" max="10242" width="5.85546875" style="399" customWidth="1"/>
    <col min="10243" max="10253" width="0" style="399" hidden="1" customWidth="1"/>
    <col min="10254" max="10254" width="4.5703125" style="399" customWidth="1"/>
    <col min="10255" max="10255" width="5.5703125" style="399" customWidth="1"/>
    <col min="10256" max="10256" width="4.85546875" style="399" customWidth="1"/>
    <col min="10257" max="10257" width="4.140625" style="399" customWidth="1"/>
    <col min="10258" max="10258" width="9.28515625" style="399" customWidth="1"/>
    <col min="10259" max="10261" width="0" style="399" hidden="1" customWidth="1"/>
    <col min="10262" max="10262" width="8.28515625" style="399" customWidth="1"/>
    <col min="10263" max="10263" width="9.140625" style="399"/>
    <col min="10264" max="10264" width="14.85546875" style="399" customWidth="1"/>
    <col min="10265" max="10468" width="9.140625" style="399"/>
    <col min="10469" max="10469" width="4.28515625" style="399" customWidth="1"/>
    <col min="10470" max="10470" width="15.5703125" style="399" customWidth="1"/>
    <col min="10471" max="10471" width="7.85546875" style="399" customWidth="1"/>
    <col min="10472" max="10472" width="0" style="399" hidden="1" customWidth="1"/>
    <col min="10473" max="10473" width="7.5703125" style="399" customWidth="1"/>
    <col min="10474" max="10474" width="8.5703125" style="399" customWidth="1"/>
    <col min="10475" max="10475" width="3.5703125" style="399" customWidth="1"/>
    <col min="10476" max="10476" width="7.28515625" style="399" customWidth="1"/>
    <col min="10477" max="10477" width="3.5703125" style="399" customWidth="1"/>
    <col min="10478" max="10478" width="7.5703125" style="399" customWidth="1"/>
    <col min="10479" max="10479" width="3.5703125" style="399" customWidth="1"/>
    <col min="10480" max="10480" width="7.42578125" style="399" customWidth="1"/>
    <col min="10481" max="10481" width="4.28515625" style="399" customWidth="1"/>
    <col min="10482" max="10482" width="7.42578125" style="399" customWidth="1"/>
    <col min="10483" max="10483" width="4.140625" style="399" customWidth="1"/>
    <col min="10484" max="10484" width="7.7109375" style="399" customWidth="1"/>
    <col min="10485" max="10485" width="3.7109375" style="399" customWidth="1"/>
    <col min="10486" max="10486" width="7" style="399" customWidth="1"/>
    <col min="10487" max="10488" width="0" style="399" hidden="1" customWidth="1"/>
    <col min="10489" max="10489" width="6.7109375" style="399" customWidth="1"/>
    <col min="10490" max="10490" width="7.42578125" style="399" customWidth="1"/>
    <col min="10491" max="10492" width="0" style="399" hidden="1" customWidth="1"/>
    <col min="10493" max="10493" width="4.7109375" style="399" customWidth="1"/>
    <col min="10494" max="10494" width="6" style="399" customWidth="1"/>
    <col min="10495" max="10496" width="0" style="399" hidden="1" customWidth="1"/>
    <col min="10497" max="10497" width="6.7109375" style="399" customWidth="1"/>
    <col min="10498" max="10498" width="5.85546875" style="399" customWidth="1"/>
    <col min="10499" max="10509" width="0" style="399" hidden="1" customWidth="1"/>
    <col min="10510" max="10510" width="4.5703125" style="399" customWidth="1"/>
    <col min="10511" max="10511" width="5.5703125" style="399" customWidth="1"/>
    <col min="10512" max="10512" width="4.85546875" style="399" customWidth="1"/>
    <col min="10513" max="10513" width="4.140625" style="399" customWidth="1"/>
    <col min="10514" max="10514" width="9.28515625" style="399" customWidth="1"/>
    <col min="10515" max="10517" width="0" style="399" hidden="1" customWidth="1"/>
    <col min="10518" max="10518" width="8.28515625" style="399" customWidth="1"/>
    <col min="10519" max="10519" width="9.140625" style="399"/>
    <col min="10520" max="10520" width="14.85546875" style="399" customWidth="1"/>
    <col min="10521" max="10724" width="9.140625" style="399"/>
    <col min="10725" max="10725" width="4.28515625" style="399" customWidth="1"/>
    <col min="10726" max="10726" width="15.5703125" style="399" customWidth="1"/>
    <col min="10727" max="10727" width="7.85546875" style="399" customWidth="1"/>
    <col min="10728" max="10728" width="0" style="399" hidden="1" customWidth="1"/>
    <col min="10729" max="10729" width="7.5703125" style="399" customWidth="1"/>
    <col min="10730" max="10730" width="8.5703125" style="399" customWidth="1"/>
    <col min="10731" max="10731" width="3.5703125" style="399" customWidth="1"/>
    <col min="10732" max="10732" width="7.28515625" style="399" customWidth="1"/>
    <col min="10733" max="10733" width="3.5703125" style="399" customWidth="1"/>
    <col min="10734" max="10734" width="7.5703125" style="399" customWidth="1"/>
    <col min="10735" max="10735" width="3.5703125" style="399" customWidth="1"/>
    <col min="10736" max="10736" width="7.42578125" style="399" customWidth="1"/>
    <col min="10737" max="10737" width="4.28515625" style="399" customWidth="1"/>
    <col min="10738" max="10738" width="7.42578125" style="399" customWidth="1"/>
    <col min="10739" max="10739" width="4.140625" style="399" customWidth="1"/>
    <col min="10740" max="10740" width="7.7109375" style="399" customWidth="1"/>
    <col min="10741" max="10741" width="3.7109375" style="399" customWidth="1"/>
    <col min="10742" max="10742" width="7" style="399" customWidth="1"/>
    <col min="10743" max="10744" width="0" style="399" hidden="1" customWidth="1"/>
    <col min="10745" max="10745" width="6.7109375" style="399" customWidth="1"/>
    <col min="10746" max="10746" width="7.42578125" style="399" customWidth="1"/>
    <col min="10747" max="10748" width="0" style="399" hidden="1" customWidth="1"/>
    <col min="10749" max="10749" width="4.7109375" style="399" customWidth="1"/>
    <col min="10750" max="10750" width="6" style="399" customWidth="1"/>
    <col min="10751" max="10752" width="0" style="399" hidden="1" customWidth="1"/>
    <col min="10753" max="10753" width="6.7109375" style="399" customWidth="1"/>
    <col min="10754" max="10754" width="5.85546875" style="399" customWidth="1"/>
    <col min="10755" max="10765" width="0" style="399" hidden="1" customWidth="1"/>
    <col min="10766" max="10766" width="4.5703125" style="399" customWidth="1"/>
    <col min="10767" max="10767" width="5.5703125" style="399" customWidth="1"/>
    <col min="10768" max="10768" width="4.85546875" style="399" customWidth="1"/>
    <col min="10769" max="10769" width="4.140625" style="399" customWidth="1"/>
    <col min="10770" max="10770" width="9.28515625" style="399" customWidth="1"/>
    <col min="10771" max="10773" width="0" style="399" hidden="1" customWidth="1"/>
    <col min="10774" max="10774" width="8.28515625" style="399" customWidth="1"/>
    <col min="10775" max="10775" width="9.140625" style="399"/>
    <col min="10776" max="10776" width="14.85546875" style="399" customWidth="1"/>
    <col min="10777" max="10980" width="9.140625" style="399"/>
    <col min="10981" max="10981" width="4.28515625" style="399" customWidth="1"/>
    <col min="10982" max="10982" width="15.5703125" style="399" customWidth="1"/>
    <col min="10983" max="10983" width="7.85546875" style="399" customWidth="1"/>
    <col min="10984" max="10984" width="0" style="399" hidden="1" customWidth="1"/>
    <col min="10985" max="10985" width="7.5703125" style="399" customWidth="1"/>
    <col min="10986" max="10986" width="8.5703125" style="399" customWidth="1"/>
    <col min="10987" max="10987" width="3.5703125" style="399" customWidth="1"/>
    <col min="10988" max="10988" width="7.28515625" style="399" customWidth="1"/>
    <col min="10989" max="10989" width="3.5703125" style="399" customWidth="1"/>
    <col min="10990" max="10990" width="7.5703125" style="399" customWidth="1"/>
    <col min="10991" max="10991" width="3.5703125" style="399" customWidth="1"/>
    <col min="10992" max="10992" width="7.42578125" style="399" customWidth="1"/>
    <col min="10993" max="10993" width="4.28515625" style="399" customWidth="1"/>
    <col min="10994" max="10994" width="7.42578125" style="399" customWidth="1"/>
    <col min="10995" max="10995" width="4.140625" style="399" customWidth="1"/>
    <col min="10996" max="10996" width="7.7109375" style="399" customWidth="1"/>
    <col min="10997" max="10997" width="3.7109375" style="399" customWidth="1"/>
    <col min="10998" max="10998" width="7" style="399" customWidth="1"/>
    <col min="10999" max="11000" width="0" style="399" hidden="1" customWidth="1"/>
    <col min="11001" max="11001" width="6.7109375" style="399" customWidth="1"/>
    <col min="11002" max="11002" width="7.42578125" style="399" customWidth="1"/>
    <col min="11003" max="11004" width="0" style="399" hidden="1" customWidth="1"/>
    <col min="11005" max="11005" width="4.7109375" style="399" customWidth="1"/>
    <col min="11006" max="11006" width="6" style="399" customWidth="1"/>
    <col min="11007" max="11008" width="0" style="399" hidden="1" customWidth="1"/>
    <col min="11009" max="11009" width="6.7109375" style="399" customWidth="1"/>
    <col min="11010" max="11010" width="5.85546875" style="399" customWidth="1"/>
    <col min="11011" max="11021" width="0" style="399" hidden="1" customWidth="1"/>
    <col min="11022" max="11022" width="4.5703125" style="399" customWidth="1"/>
    <col min="11023" max="11023" width="5.5703125" style="399" customWidth="1"/>
    <col min="11024" max="11024" width="4.85546875" style="399" customWidth="1"/>
    <col min="11025" max="11025" width="4.140625" style="399" customWidth="1"/>
    <col min="11026" max="11026" width="9.28515625" style="399" customWidth="1"/>
    <col min="11027" max="11029" width="0" style="399" hidden="1" customWidth="1"/>
    <col min="11030" max="11030" width="8.28515625" style="399" customWidth="1"/>
    <col min="11031" max="11031" width="9.140625" style="399"/>
    <col min="11032" max="11032" width="14.85546875" style="399" customWidth="1"/>
    <col min="11033" max="11236" width="9.140625" style="399"/>
    <col min="11237" max="11237" width="4.28515625" style="399" customWidth="1"/>
    <col min="11238" max="11238" width="15.5703125" style="399" customWidth="1"/>
    <col min="11239" max="11239" width="7.85546875" style="399" customWidth="1"/>
    <col min="11240" max="11240" width="0" style="399" hidden="1" customWidth="1"/>
    <col min="11241" max="11241" width="7.5703125" style="399" customWidth="1"/>
    <col min="11242" max="11242" width="8.5703125" style="399" customWidth="1"/>
    <col min="11243" max="11243" width="3.5703125" style="399" customWidth="1"/>
    <col min="11244" max="11244" width="7.28515625" style="399" customWidth="1"/>
    <col min="11245" max="11245" width="3.5703125" style="399" customWidth="1"/>
    <col min="11246" max="11246" width="7.5703125" style="399" customWidth="1"/>
    <col min="11247" max="11247" width="3.5703125" style="399" customWidth="1"/>
    <col min="11248" max="11248" width="7.42578125" style="399" customWidth="1"/>
    <col min="11249" max="11249" width="4.28515625" style="399" customWidth="1"/>
    <col min="11250" max="11250" width="7.42578125" style="399" customWidth="1"/>
    <col min="11251" max="11251" width="4.140625" style="399" customWidth="1"/>
    <col min="11252" max="11252" width="7.7109375" style="399" customWidth="1"/>
    <col min="11253" max="11253" width="3.7109375" style="399" customWidth="1"/>
    <col min="11254" max="11254" width="7" style="399" customWidth="1"/>
    <col min="11255" max="11256" width="0" style="399" hidden="1" customWidth="1"/>
    <col min="11257" max="11257" width="6.7109375" style="399" customWidth="1"/>
    <col min="11258" max="11258" width="7.42578125" style="399" customWidth="1"/>
    <col min="11259" max="11260" width="0" style="399" hidden="1" customWidth="1"/>
    <col min="11261" max="11261" width="4.7109375" style="399" customWidth="1"/>
    <col min="11262" max="11262" width="6" style="399" customWidth="1"/>
    <col min="11263" max="11264" width="0" style="399" hidden="1" customWidth="1"/>
    <col min="11265" max="11265" width="6.7109375" style="399" customWidth="1"/>
    <col min="11266" max="11266" width="5.85546875" style="399" customWidth="1"/>
    <col min="11267" max="11277" width="0" style="399" hidden="1" customWidth="1"/>
    <col min="11278" max="11278" width="4.5703125" style="399" customWidth="1"/>
    <col min="11279" max="11279" width="5.5703125" style="399" customWidth="1"/>
    <col min="11280" max="11280" width="4.85546875" style="399" customWidth="1"/>
    <col min="11281" max="11281" width="4.140625" style="399" customWidth="1"/>
    <col min="11282" max="11282" width="9.28515625" style="399" customWidth="1"/>
    <col min="11283" max="11285" width="0" style="399" hidden="1" customWidth="1"/>
    <col min="11286" max="11286" width="8.28515625" style="399" customWidth="1"/>
    <col min="11287" max="11287" width="9.140625" style="399"/>
    <col min="11288" max="11288" width="14.85546875" style="399" customWidth="1"/>
    <col min="11289" max="11492" width="9.140625" style="399"/>
    <col min="11493" max="11493" width="4.28515625" style="399" customWidth="1"/>
    <col min="11494" max="11494" width="15.5703125" style="399" customWidth="1"/>
    <col min="11495" max="11495" width="7.85546875" style="399" customWidth="1"/>
    <col min="11496" max="11496" width="0" style="399" hidden="1" customWidth="1"/>
    <col min="11497" max="11497" width="7.5703125" style="399" customWidth="1"/>
    <col min="11498" max="11498" width="8.5703125" style="399" customWidth="1"/>
    <col min="11499" max="11499" width="3.5703125" style="399" customWidth="1"/>
    <col min="11500" max="11500" width="7.28515625" style="399" customWidth="1"/>
    <col min="11501" max="11501" width="3.5703125" style="399" customWidth="1"/>
    <col min="11502" max="11502" width="7.5703125" style="399" customWidth="1"/>
    <col min="11503" max="11503" width="3.5703125" style="399" customWidth="1"/>
    <col min="11504" max="11504" width="7.42578125" style="399" customWidth="1"/>
    <col min="11505" max="11505" width="4.28515625" style="399" customWidth="1"/>
    <col min="11506" max="11506" width="7.42578125" style="399" customWidth="1"/>
    <col min="11507" max="11507" width="4.140625" style="399" customWidth="1"/>
    <col min="11508" max="11508" width="7.7109375" style="399" customWidth="1"/>
    <col min="11509" max="11509" width="3.7109375" style="399" customWidth="1"/>
    <col min="11510" max="11510" width="7" style="399" customWidth="1"/>
    <col min="11511" max="11512" width="0" style="399" hidden="1" customWidth="1"/>
    <col min="11513" max="11513" width="6.7109375" style="399" customWidth="1"/>
    <col min="11514" max="11514" width="7.42578125" style="399" customWidth="1"/>
    <col min="11515" max="11516" width="0" style="399" hidden="1" customWidth="1"/>
    <col min="11517" max="11517" width="4.7109375" style="399" customWidth="1"/>
    <col min="11518" max="11518" width="6" style="399" customWidth="1"/>
    <col min="11519" max="11520" width="0" style="399" hidden="1" customWidth="1"/>
    <col min="11521" max="11521" width="6.7109375" style="399" customWidth="1"/>
    <col min="11522" max="11522" width="5.85546875" style="399" customWidth="1"/>
    <col min="11523" max="11533" width="0" style="399" hidden="1" customWidth="1"/>
    <col min="11534" max="11534" width="4.5703125" style="399" customWidth="1"/>
    <col min="11535" max="11535" width="5.5703125" style="399" customWidth="1"/>
    <col min="11536" max="11536" width="4.85546875" style="399" customWidth="1"/>
    <col min="11537" max="11537" width="4.140625" style="399" customWidth="1"/>
    <col min="11538" max="11538" width="9.28515625" style="399" customWidth="1"/>
    <col min="11539" max="11541" width="0" style="399" hidden="1" customWidth="1"/>
    <col min="11542" max="11542" width="8.28515625" style="399" customWidth="1"/>
    <col min="11543" max="11543" width="9.140625" style="399"/>
    <col min="11544" max="11544" width="14.85546875" style="399" customWidth="1"/>
    <col min="11545" max="11748" width="9.140625" style="399"/>
    <col min="11749" max="11749" width="4.28515625" style="399" customWidth="1"/>
    <col min="11750" max="11750" width="15.5703125" style="399" customWidth="1"/>
    <col min="11751" max="11751" width="7.85546875" style="399" customWidth="1"/>
    <col min="11752" max="11752" width="0" style="399" hidden="1" customWidth="1"/>
    <col min="11753" max="11753" width="7.5703125" style="399" customWidth="1"/>
    <col min="11754" max="11754" width="8.5703125" style="399" customWidth="1"/>
    <col min="11755" max="11755" width="3.5703125" style="399" customWidth="1"/>
    <col min="11756" max="11756" width="7.28515625" style="399" customWidth="1"/>
    <col min="11757" max="11757" width="3.5703125" style="399" customWidth="1"/>
    <col min="11758" max="11758" width="7.5703125" style="399" customWidth="1"/>
    <col min="11759" max="11759" width="3.5703125" style="399" customWidth="1"/>
    <col min="11760" max="11760" width="7.42578125" style="399" customWidth="1"/>
    <col min="11761" max="11761" width="4.28515625" style="399" customWidth="1"/>
    <col min="11762" max="11762" width="7.42578125" style="399" customWidth="1"/>
    <col min="11763" max="11763" width="4.140625" style="399" customWidth="1"/>
    <col min="11764" max="11764" width="7.7109375" style="399" customWidth="1"/>
    <col min="11765" max="11765" width="3.7109375" style="399" customWidth="1"/>
    <col min="11766" max="11766" width="7" style="399" customWidth="1"/>
    <col min="11767" max="11768" width="0" style="399" hidden="1" customWidth="1"/>
    <col min="11769" max="11769" width="6.7109375" style="399" customWidth="1"/>
    <col min="11770" max="11770" width="7.42578125" style="399" customWidth="1"/>
    <col min="11771" max="11772" width="0" style="399" hidden="1" customWidth="1"/>
    <col min="11773" max="11773" width="4.7109375" style="399" customWidth="1"/>
    <col min="11774" max="11774" width="6" style="399" customWidth="1"/>
    <col min="11775" max="11776" width="0" style="399" hidden="1" customWidth="1"/>
    <col min="11777" max="11777" width="6.7109375" style="399" customWidth="1"/>
    <col min="11778" max="11778" width="5.85546875" style="399" customWidth="1"/>
    <col min="11779" max="11789" width="0" style="399" hidden="1" customWidth="1"/>
    <col min="11790" max="11790" width="4.5703125" style="399" customWidth="1"/>
    <col min="11791" max="11791" width="5.5703125" style="399" customWidth="1"/>
    <col min="11792" max="11792" width="4.85546875" style="399" customWidth="1"/>
    <col min="11793" max="11793" width="4.140625" style="399" customWidth="1"/>
    <col min="11794" max="11794" width="9.28515625" style="399" customWidth="1"/>
    <col min="11795" max="11797" width="0" style="399" hidden="1" customWidth="1"/>
    <col min="11798" max="11798" width="8.28515625" style="399" customWidth="1"/>
    <col min="11799" max="11799" width="9.140625" style="399"/>
    <col min="11800" max="11800" width="14.85546875" style="399" customWidth="1"/>
    <col min="11801" max="12004" width="9.140625" style="399"/>
    <col min="12005" max="12005" width="4.28515625" style="399" customWidth="1"/>
    <col min="12006" max="12006" width="15.5703125" style="399" customWidth="1"/>
    <col min="12007" max="12007" width="7.85546875" style="399" customWidth="1"/>
    <col min="12008" max="12008" width="0" style="399" hidden="1" customWidth="1"/>
    <col min="12009" max="12009" width="7.5703125" style="399" customWidth="1"/>
    <col min="12010" max="12010" width="8.5703125" style="399" customWidth="1"/>
    <col min="12011" max="12011" width="3.5703125" style="399" customWidth="1"/>
    <col min="12012" max="12012" width="7.28515625" style="399" customWidth="1"/>
    <col min="12013" max="12013" width="3.5703125" style="399" customWidth="1"/>
    <col min="12014" max="12014" width="7.5703125" style="399" customWidth="1"/>
    <col min="12015" max="12015" width="3.5703125" style="399" customWidth="1"/>
    <col min="12016" max="12016" width="7.42578125" style="399" customWidth="1"/>
    <col min="12017" max="12017" width="4.28515625" style="399" customWidth="1"/>
    <col min="12018" max="12018" width="7.42578125" style="399" customWidth="1"/>
    <col min="12019" max="12019" width="4.140625" style="399" customWidth="1"/>
    <col min="12020" max="12020" width="7.7109375" style="399" customWidth="1"/>
    <col min="12021" max="12021" width="3.7109375" style="399" customWidth="1"/>
    <col min="12022" max="12022" width="7" style="399" customWidth="1"/>
    <col min="12023" max="12024" width="0" style="399" hidden="1" customWidth="1"/>
    <col min="12025" max="12025" width="6.7109375" style="399" customWidth="1"/>
    <col min="12026" max="12026" width="7.42578125" style="399" customWidth="1"/>
    <col min="12027" max="12028" width="0" style="399" hidden="1" customWidth="1"/>
    <col min="12029" max="12029" width="4.7109375" style="399" customWidth="1"/>
    <col min="12030" max="12030" width="6" style="399" customWidth="1"/>
    <col min="12031" max="12032" width="0" style="399" hidden="1" customWidth="1"/>
    <col min="12033" max="12033" width="6.7109375" style="399" customWidth="1"/>
    <col min="12034" max="12034" width="5.85546875" style="399" customWidth="1"/>
    <col min="12035" max="12045" width="0" style="399" hidden="1" customWidth="1"/>
    <col min="12046" max="12046" width="4.5703125" style="399" customWidth="1"/>
    <col min="12047" max="12047" width="5.5703125" style="399" customWidth="1"/>
    <col min="12048" max="12048" width="4.85546875" style="399" customWidth="1"/>
    <col min="12049" max="12049" width="4.140625" style="399" customWidth="1"/>
    <col min="12050" max="12050" width="9.28515625" style="399" customWidth="1"/>
    <col min="12051" max="12053" width="0" style="399" hidden="1" customWidth="1"/>
    <col min="12054" max="12054" width="8.28515625" style="399" customWidth="1"/>
    <col min="12055" max="12055" width="9.140625" style="399"/>
    <col min="12056" max="12056" width="14.85546875" style="399" customWidth="1"/>
    <col min="12057" max="12260" width="9.140625" style="399"/>
    <col min="12261" max="12261" width="4.28515625" style="399" customWidth="1"/>
    <col min="12262" max="12262" width="15.5703125" style="399" customWidth="1"/>
    <col min="12263" max="12263" width="7.85546875" style="399" customWidth="1"/>
    <col min="12264" max="12264" width="0" style="399" hidden="1" customWidth="1"/>
    <col min="12265" max="12265" width="7.5703125" style="399" customWidth="1"/>
    <col min="12266" max="12266" width="8.5703125" style="399" customWidth="1"/>
    <col min="12267" max="12267" width="3.5703125" style="399" customWidth="1"/>
    <col min="12268" max="12268" width="7.28515625" style="399" customWidth="1"/>
    <col min="12269" max="12269" width="3.5703125" style="399" customWidth="1"/>
    <col min="12270" max="12270" width="7.5703125" style="399" customWidth="1"/>
    <col min="12271" max="12271" width="3.5703125" style="399" customWidth="1"/>
    <col min="12272" max="12272" width="7.42578125" style="399" customWidth="1"/>
    <col min="12273" max="12273" width="4.28515625" style="399" customWidth="1"/>
    <col min="12274" max="12274" width="7.42578125" style="399" customWidth="1"/>
    <col min="12275" max="12275" width="4.140625" style="399" customWidth="1"/>
    <col min="12276" max="12276" width="7.7109375" style="399" customWidth="1"/>
    <col min="12277" max="12277" width="3.7109375" style="399" customWidth="1"/>
    <col min="12278" max="12278" width="7" style="399" customWidth="1"/>
    <col min="12279" max="12280" width="0" style="399" hidden="1" customWidth="1"/>
    <col min="12281" max="12281" width="6.7109375" style="399" customWidth="1"/>
    <col min="12282" max="12282" width="7.42578125" style="399" customWidth="1"/>
    <col min="12283" max="12284" width="0" style="399" hidden="1" customWidth="1"/>
    <col min="12285" max="12285" width="4.7109375" style="399" customWidth="1"/>
    <col min="12286" max="12286" width="6" style="399" customWidth="1"/>
    <col min="12287" max="12288" width="0" style="399" hidden="1" customWidth="1"/>
    <col min="12289" max="12289" width="6.7109375" style="399" customWidth="1"/>
    <col min="12290" max="12290" width="5.85546875" style="399" customWidth="1"/>
    <col min="12291" max="12301" width="0" style="399" hidden="1" customWidth="1"/>
    <col min="12302" max="12302" width="4.5703125" style="399" customWidth="1"/>
    <col min="12303" max="12303" width="5.5703125" style="399" customWidth="1"/>
    <col min="12304" max="12304" width="4.85546875" style="399" customWidth="1"/>
    <col min="12305" max="12305" width="4.140625" style="399" customWidth="1"/>
    <col min="12306" max="12306" width="9.28515625" style="399" customWidth="1"/>
    <col min="12307" max="12309" width="0" style="399" hidden="1" customWidth="1"/>
    <col min="12310" max="12310" width="8.28515625" style="399" customWidth="1"/>
    <col min="12311" max="12311" width="9.140625" style="399"/>
    <col min="12312" max="12312" width="14.85546875" style="399" customWidth="1"/>
    <col min="12313" max="12516" width="9.140625" style="399"/>
    <col min="12517" max="12517" width="4.28515625" style="399" customWidth="1"/>
    <col min="12518" max="12518" width="15.5703125" style="399" customWidth="1"/>
    <col min="12519" max="12519" width="7.85546875" style="399" customWidth="1"/>
    <col min="12520" max="12520" width="0" style="399" hidden="1" customWidth="1"/>
    <col min="12521" max="12521" width="7.5703125" style="399" customWidth="1"/>
    <col min="12522" max="12522" width="8.5703125" style="399" customWidth="1"/>
    <col min="12523" max="12523" width="3.5703125" style="399" customWidth="1"/>
    <col min="12524" max="12524" width="7.28515625" style="399" customWidth="1"/>
    <col min="12525" max="12525" width="3.5703125" style="399" customWidth="1"/>
    <col min="12526" max="12526" width="7.5703125" style="399" customWidth="1"/>
    <col min="12527" max="12527" width="3.5703125" style="399" customWidth="1"/>
    <col min="12528" max="12528" width="7.42578125" style="399" customWidth="1"/>
    <col min="12529" max="12529" width="4.28515625" style="399" customWidth="1"/>
    <col min="12530" max="12530" width="7.42578125" style="399" customWidth="1"/>
    <col min="12531" max="12531" width="4.140625" style="399" customWidth="1"/>
    <col min="12532" max="12532" width="7.7109375" style="399" customWidth="1"/>
    <col min="12533" max="12533" width="3.7109375" style="399" customWidth="1"/>
    <col min="12534" max="12534" width="7" style="399" customWidth="1"/>
    <col min="12535" max="12536" width="0" style="399" hidden="1" customWidth="1"/>
    <col min="12537" max="12537" width="6.7109375" style="399" customWidth="1"/>
    <col min="12538" max="12538" width="7.42578125" style="399" customWidth="1"/>
    <col min="12539" max="12540" width="0" style="399" hidden="1" customWidth="1"/>
    <col min="12541" max="12541" width="4.7109375" style="399" customWidth="1"/>
    <col min="12542" max="12542" width="6" style="399" customWidth="1"/>
    <col min="12543" max="12544" width="0" style="399" hidden="1" customWidth="1"/>
    <col min="12545" max="12545" width="6.7109375" style="399" customWidth="1"/>
    <col min="12546" max="12546" width="5.85546875" style="399" customWidth="1"/>
    <col min="12547" max="12557" width="0" style="399" hidden="1" customWidth="1"/>
    <col min="12558" max="12558" width="4.5703125" style="399" customWidth="1"/>
    <col min="12559" max="12559" width="5.5703125" style="399" customWidth="1"/>
    <col min="12560" max="12560" width="4.85546875" style="399" customWidth="1"/>
    <col min="12561" max="12561" width="4.140625" style="399" customWidth="1"/>
    <col min="12562" max="12562" width="9.28515625" style="399" customWidth="1"/>
    <col min="12563" max="12565" width="0" style="399" hidden="1" customWidth="1"/>
    <col min="12566" max="12566" width="8.28515625" style="399" customWidth="1"/>
    <col min="12567" max="12567" width="9.140625" style="399"/>
    <col min="12568" max="12568" width="14.85546875" style="399" customWidth="1"/>
    <col min="12569" max="12772" width="9.140625" style="399"/>
    <col min="12773" max="12773" width="4.28515625" style="399" customWidth="1"/>
    <col min="12774" max="12774" width="15.5703125" style="399" customWidth="1"/>
    <col min="12775" max="12775" width="7.85546875" style="399" customWidth="1"/>
    <col min="12776" max="12776" width="0" style="399" hidden="1" customWidth="1"/>
    <col min="12777" max="12777" width="7.5703125" style="399" customWidth="1"/>
    <col min="12778" max="12778" width="8.5703125" style="399" customWidth="1"/>
    <col min="12779" max="12779" width="3.5703125" style="399" customWidth="1"/>
    <col min="12780" max="12780" width="7.28515625" style="399" customWidth="1"/>
    <col min="12781" max="12781" width="3.5703125" style="399" customWidth="1"/>
    <col min="12782" max="12782" width="7.5703125" style="399" customWidth="1"/>
    <col min="12783" max="12783" width="3.5703125" style="399" customWidth="1"/>
    <col min="12784" max="12784" width="7.42578125" style="399" customWidth="1"/>
    <col min="12785" max="12785" width="4.28515625" style="399" customWidth="1"/>
    <col min="12786" max="12786" width="7.42578125" style="399" customWidth="1"/>
    <col min="12787" max="12787" width="4.140625" style="399" customWidth="1"/>
    <col min="12788" max="12788" width="7.7109375" style="399" customWidth="1"/>
    <col min="12789" max="12789" width="3.7109375" style="399" customWidth="1"/>
    <col min="12790" max="12790" width="7" style="399" customWidth="1"/>
    <col min="12791" max="12792" width="0" style="399" hidden="1" customWidth="1"/>
    <col min="12793" max="12793" width="6.7109375" style="399" customWidth="1"/>
    <col min="12794" max="12794" width="7.42578125" style="399" customWidth="1"/>
    <col min="12795" max="12796" width="0" style="399" hidden="1" customWidth="1"/>
    <col min="12797" max="12797" width="4.7109375" style="399" customWidth="1"/>
    <col min="12798" max="12798" width="6" style="399" customWidth="1"/>
    <col min="12799" max="12800" width="0" style="399" hidden="1" customWidth="1"/>
    <col min="12801" max="12801" width="6.7109375" style="399" customWidth="1"/>
    <col min="12802" max="12802" width="5.85546875" style="399" customWidth="1"/>
    <col min="12803" max="12813" width="0" style="399" hidden="1" customWidth="1"/>
    <col min="12814" max="12814" width="4.5703125" style="399" customWidth="1"/>
    <col min="12815" max="12815" width="5.5703125" style="399" customWidth="1"/>
    <col min="12816" max="12816" width="4.85546875" style="399" customWidth="1"/>
    <col min="12817" max="12817" width="4.140625" style="399" customWidth="1"/>
    <col min="12818" max="12818" width="9.28515625" style="399" customWidth="1"/>
    <col min="12819" max="12821" width="0" style="399" hidden="1" customWidth="1"/>
    <col min="12822" max="12822" width="8.28515625" style="399" customWidth="1"/>
    <col min="12823" max="12823" width="9.140625" style="399"/>
    <col min="12824" max="12824" width="14.85546875" style="399" customWidth="1"/>
    <col min="12825" max="13028" width="9.140625" style="399"/>
    <col min="13029" max="13029" width="4.28515625" style="399" customWidth="1"/>
    <col min="13030" max="13030" width="15.5703125" style="399" customWidth="1"/>
    <col min="13031" max="13031" width="7.85546875" style="399" customWidth="1"/>
    <col min="13032" max="13032" width="0" style="399" hidden="1" customWidth="1"/>
    <col min="13033" max="13033" width="7.5703125" style="399" customWidth="1"/>
    <col min="13034" max="13034" width="8.5703125" style="399" customWidth="1"/>
    <col min="13035" max="13035" width="3.5703125" style="399" customWidth="1"/>
    <col min="13036" max="13036" width="7.28515625" style="399" customWidth="1"/>
    <col min="13037" max="13037" width="3.5703125" style="399" customWidth="1"/>
    <col min="13038" max="13038" width="7.5703125" style="399" customWidth="1"/>
    <col min="13039" max="13039" width="3.5703125" style="399" customWidth="1"/>
    <col min="13040" max="13040" width="7.42578125" style="399" customWidth="1"/>
    <col min="13041" max="13041" width="4.28515625" style="399" customWidth="1"/>
    <col min="13042" max="13042" width="7.42578125" style="399" customWidth="1"/>
    <col min="13043" max="13043" width="4.140625" style="399" customWidth="1"/>
    <col min="13044" max="13044" width="7.7109375" style="399" customWidth="1"/>
    <col min="13045" max="13045" width="3.7109375" style="399" customWidth="1"/>
    <col min="13046" max="13046" width="7" style="399" customWidth="1"/>
    <col min="13047" max="13048" width="0" style="399" hidden="1" customWidth="1"/>
    <col min="13049" max="13049" width="6.7109375" style="399" customWidth="1"/>
    <col min="13050" max="13050" width="7.42578125" style="399" customWidth="1"/>
    <col min="13051" max="13052" width="0" style="399" hidden="1" customWidth="1"/>
    <col min="13053" max="13053" width="4.7109375" style="399" customWidth="1"/>
    <col min="13054" max="13054" width="6" style="399" customWidth="1"/>
    <col min="13055" max="13056" width="0" style="399" hidden="1" customWidth="1"/>
    <col min="13057" max="13057" width="6.7109375" style="399" customWidth="1"/>
    <col min="13058" max="13058" width="5.85546875" style="399" customWidth="1"/>
    <col min="13059" max="13069" width="0" style="399" hidden="1" customWidth="1"/>
    <col min="13070" max="13070" width="4.5703125" style="399" customWidth="1"/>
    <col min="13071" max="13071" width="5.5703125" style="399" customWidth="1"/>
    <col min="13072" max="13072" width="4.85546875" style="399" customWidth="1"/>
    <col min="13073" max="13073" width="4.140625" style="399" customWidth="1"/>
    <col min="13074" max="13074" width="9.28515625" style="399" customWidth="1"/>
    <col min="13075" max="13077" width="0" style="399" hidden="1" customWidth="1"/>
    <col min="13078" max="13078" width="8.28515625" style="399" customWidth="1"/>
    <col min="13079" max="13079" width="9.140625" style="399"/>
    <col min="13080" max="13080" width="14.85546875" style="399" customWidth="1"/>
    <col min="13081" max="13284" width="9.140625" style="399"/>
    <col min="13285" max="13285" width="4.28515625" style="399" customWidth="1"/>
    <col min="13286" max="13286" width="15.5703125" style="399" customWidth="1"/>
    <col min="13287" max="13287" width="7.85546875" style="399" customWidth="1"/>
    <col min="13288" max="13288" width="0" style="399" hidden="1" customWidth="1"/>
    <col min="13289" max="13289" width="7.5703125" style="399" customWidth="1"/>
    <col min="13290" max="13290" width="8.5703125" style="399" customWidth="1"/>
    <col min="13291" max="13291" width="3.5703125" style="399" customWidth="1"/>
    <col min="13292" max="13292" width="7.28515625" style="399" customWidth="1"/>
    <col min="13293" max="13293" width="3.5703125" style="399" customWidth="1"/>
    <col min="13294" max="13294" width="7.5703125" style="399" customWidth="1"/>
    <col min="13295" max="13295" width="3.5703125" style="399" customWidth="1"/>
    <col min="13296" max="13296" width="7.42578125" style="399" customWidth="1"/>
    <col min="13297" max="13297" width="4.28515625" style="399" customWidth="1"/>
    <col min="13298" max="13298" width="7.42578125" style="399" customWidth="1"/>
    <col min="13299" max="13299" width="4.140625" style="399" customWidth="1"/>
    <col min="13300" max="13300" width="7.7109375" style="399" customWidth="1"/>
    <col min="13301" max="13301" width="3.7109375" style="399" customWidth="1"/>
    <col min="13302" max="13302" width="7" style="399" customWidth="1"/>
    <col min="13303" max="13304" width="0" style="399" hidden="1" customWidth="1"/>
    <col min="13305" max="13305" width="6.7109375" style="399" customWidth="1"/>
    <col min="13306" max="13306" width="7.42578125" style="399" customWidth="1"/>
    <col min="13307" max="13308" width="0" style="399" hidden="1" customWidth="1"/>
    <col min="13309" max="13309" width="4.7109375" style="399" customWidth="1"/>
    <col min="13310" max="13310" width="6" style="399" customWidth="1"/>
    <col min="13311" max="13312" width="0" style="399" hidden="1" customWidth="1"/>
    <col min="13313" max="13313" width="6.7109375" style="399" customWidth="1"/>
    <col min="13314" max="13314" width="5.85546875" style="399" customWidth="1"/>
    <col min="13315" max="13325" width="0" style="399" hidden="1" customWidth="1"/>
    <col min="13326" max="13326" width="4.5703125" style="399" customWidth="1"/>
    <col min="13327" max="13327" width="5.5703125" style="399" customWidth="1"/>
    <col min="13328" max="13328" width="4.85546875" style="399" customWidth="1"/>
    <col min="13329" max="13329" width="4.140625" style="399" customWidth="1"/>
    <col min="13330" max="13330" width="9.28515625" style="399" customWidth="1"/>
    <col min="13331" max="13333" width="0" style="399" hidden="1" customWidth="1"/>
    <col min="13334" max="13334" width="8.28515625" style="399" customWidth="1"/>
    <col min="13335" max="13335" width="9.140625" style="399"/>
    <col min="13336" max="13336" width="14.85546875" style="399" customWidth="1"/>
    <col min="13337" max="13540" width="9.140625" style="399"/>
    <col min="13541" max="13541" width="4.28515625" style="399" customWidth="1"/>
    <col min="13542" max="13542" width="15.5703125" style="399" customWidth="1"/>
    <col min="13543" max="13543" width="7.85546875" style="399" customWidth="1"/>
    <col min="13544" max="13544" width="0" style="399" hidden="1" customWidth="1"/>
    <col min="13545" max="13545" width="7.5703125" style="399" customWidth="1"/>
    <col min="13546" max="13546" width="8.5703125" style="399" customWidth="1"/>
    <col min="13547" max="13547" width="3.5703125" style="399" customWidth="1"/>
    <col min="13548" max="13548" width="7.28515625" style="399" customWidth="1"/>
    <col min="13549" max="13549" width="3.5703125" style="399" customWidth="1"/>
    <col min="13550" max="13550" width="7.5703125" style="399" customWidth="1"/>
    <col min="13551" max="13551" width="3.5703125" style="399" customWidth="1"/>
    <col min="13552" max="13552" width="7.42578125" style="399" customWidth="1"/>
    <col min="13553" max="13553" width="4.28515625" style="399" customWidth="1"/>
    <col min="13554" max="13554" width="7.42578125" style="399" customWidth="1"/>
    <col min="13555" max="13555" width="4.140625" style="399" customWidth="1"/>
    <col min="13556" max="13556" width="7.7109375" style="399" customWidth="1"/>
    <col min="13557" max="13557" width="3.7109375" style="399" customWidth="1"/>
    <col min="13558" max="13558" width="7" style="399" customWidth="1"/>
    <col min="13559" max="13560" width="0" style="399" hidden="1" customWidth="1"/>
    <col min="13561" max="13561" width="6.7109375" style="399" customWidth="1"/>
    <col min="13562" max="13562" width="7.42578125" style="399" customWidth="1"/>
    <col min="13563" max="13564" width="0" style="399" hidden="1" customWidth="1"/>
    <col min="13565" max="13565" width="4.7109375" style="399" customWidth="1"/>
    <col min="13566" max="13566" width="6" style="399" customWidth="1"/>
    <col min="13567" max="13568" width="0" style="399" hidden="1" customWidth="1"/>
    <col min="13569" max="13569" width="6.7109375" style="399" customWidth="1"/>
    <col min="13570" max="13570" width="5.85546875" style="399" customWidth="1"/>
    <col min="13571" max="13581" width="0" style="399" hidden="1" customWidth="1"/>
    <col min="13582" max="13582" width="4.5703125" style="399" customWidth="1"/>
    <col min="13583" max="13583" width="5.5703125" style="399" customWidth="1"/>
    <col min="13584" max="13584" width="4.85546875" style="399" customWidth="1"/>
    <col min="13585" max="13585" width="4.140625" style="399" customWidth="1"/>
    <col min="13586" max="13586" width="9.28515625" style="399" customWidth="1"/>
    <col min="13587" max="13589" width="0" style="399" hidden="1" customWidth="1"/>
    <col min="13590" max="13590" width="8.28515625" style="399" customWidth="1"/>
    <col min="13591" max="13591" width="9.140625" style="399"/>
    <col min="13592" max="13592" width="14.85546875" style="399" customWidth="1"/>
    <col min="13593" max="13796" width="9.140625" style="399"/>
    <col min="13797" max="13797" width="4.28515625" style="399" customWidth="1"/>
    <col min="13798" max="13798" width="15.5703125" style="399" customWidth="1"/>
    <col min="13799" max="13799" width="7.85546875" style="399" customWidth="1"/>
    <col min="13800" max="13800" width="0" style="399" hidden="1" customWidth="1"/>
    <col min="13801" max="13801" width="7.5703125" style="399" customWidth="1"/>
    <col min="13802" max="13802" width="8.5703125" style="399" customWidth="1"/>
    <col min="13803" max="13803" width="3.5703125" style="399" customWidth="1"/>
    <col min="13804" max="13804" width="7.28515625" style="399" customWidth="1"/>
    <col min="13805" max="13805" width="3.5703125" style="399" customWidth="1"/>
    <col min="13806" max="13806" width="7.5703125" style="399" customWidth="1"/>
    <col min="13807" max="13807" width="3.5703125" style="399" customWidth="1"/>
    <col min="13808" max="13808" width="7.42578125" style="399" customWidth="1"/>
    <col min="13809" max="13809" width="4.28515625" style="399" customWidth="1"/>
    <col min="13810" max="13810" width="7.42578125" style="399" customWidth="1"/>
    <col min="13811" max="13811" width="4.140625" style="399" customWidth="1"/>
    <col min="13812" max="13812" width="7.7109375" style="399" customWidth="1"/>
    <col min="13813" max="13813" width="3.7109375" style="399" customWidth="1"/>
    <col min="13814" max="13814" width="7" style="399" customWidth="1"/>
    <col min="13815" max="13816" width="0" style="399" hidden="1" customWidth="1"/>
    <col min="13817" max="13817" width="6.7109375" style="399" customWidth="1"/>
    <col min="13818" max="13818" width="7.42578125" style="399" customWidth="1"/>
    <col min="13819" max="13820" width="0" style="399" hidden="1" customWidth="1"/>
    <col min="13821" max="13821" width="4.7109375" style="399" customWidth="1"/>
    <col min="13822" max="13822" width="6" style="399" customWidth="1"/>
    <col min="13823" max="13824" width="0" style="399" hidden="1" customWidth="1"/>
    <col min="13825" max="13825" width="6.7109375" style="399" customWidth="1"/>
    <col min="13826" max="13826" width="5.85546875" style="399" customWidth="1"/>
    <col min="13827" max="13837" width="0" style="399" hidden="1" customWidth="1"/>
    <col min="13838" max="13838" width="4.5703125" style="399" customWidth="1"/>
    <col min="13839" max="13839" width="5.5703125" style="399" customWidth="1"/>
    <col min="13840" max="13840" width="4.85546875" style="399" customWidth="1"/>
    <col min="13841" max="13841" width="4.140625" style="399" customWidth="1"/>
    <col min="13842" max="13842" width="9.28515625" style="399" customWidth="1"/>
    <col min="13843" max="13845" width="0" style="399" hidden="1" customWidth="1"/>
    <col min="13846" max="13846" width="8.28515625" style="399" customWidth="1"/>
    <col min="13847" max="13847" width="9.140625" style="399"/>
    <col min="13848" max="13848" width="14.85546875" style="399" customWidth="1"/>
    <col min="13849" max="14052" width="9.140625" style="399"/>
    <col min="14053" max="14053" width="4.28515625" style="399" customWidth="1"/>
    <col min="14054" max="14054" width="15.5703125" style="399" customWidth="1"/>
    <col min="14055" max="14055" width="7.85546875" style="399" customWidth="1"/>
    <col min="14056" max="14056" width="0" style="399" hidden="1" customWidth="1"/>
    <col min="14057" max="14057" width="7.5703125" style="399" customWidth="1"/>
    <col min="14058" max="14058" width="8.5703125" style="399" customWidth="1"/>
    <col min="14059" max="14059" width="3.5703125" style="399" customWidth="1"/>
    <col min="14060" max="14060" width="7.28515625" style="399" customWidth="1"/>
    <col min="14061" max="14061" width="3.5703125" style="399" customWidth="1"/>
    <col min="14062" max="14062" width="7.5703125" style="399" customWidth="1"/>
    <col min="14063" max="14063" width="3.5703125" style="399" customWidth="1"/>
    <col min="14064" max="14064" width="7.42578125" style="399" customWidth="1"/>
    <col min="14065" max="14065" width="4.28515625" style="399" customWidth="1"/>
    <col min="14066" max="14066" width="7.42578125" style="399" customWidth="1"/>
    <col min="14067" max="14067" width="4.140625" style="399" customWidth="1"/>
    <col min="14068" max="14068" width="7.7109375" style="399" customWidth="1"/>
    <col min="14069" max="14069" width="3.7109375" style="399" customWidth="1"/>
    <col min="14070" max="14070" width="7" style="399" customWidth="1"/>
    <col min="14071" max="14072" width="0" style="399" hidden="1" customWidth="1"/>
    <col min="14073" max="14073" width="6.7109375" style="399" customWidth="1"/>
    <col min="14074" max="14074" width="7.42578125" style="399" customWidth="1"/>
    <col min="14075" max="14076" width="0" style="399" hidden="1" customWidth="1"/>
    <col min="14077" max="14077" width="4.7109375" style="399" customWidth="1"/>
    <col min="14078" max="14078" width="6" style="399" customWidth="1"/>
    <col min="14079" max="14080" width="0" style="399" hidden="1" customWidth="1"/>
    <col min="14081" max="14081" width="6.7109375" style="399" customWidth="1"/>
    <col min="14082" max="14082" width="5.85546875" style="399" customWidth="1"/>
    <col min="14083" max="14093" width="0" style="399" hidden="1" customWidth="1"/>
    <col min="14094" max="14094" width="4.5703125" style="399" customWidth="1"/>
    <col min="14095" max="14095" width="5.5703125" style="399" customWidth="1"/>
    <col min="14096" max="14096" width="4.85546875" style="399" customWidth="1"/>
    <col min="14097" max="14097" width="4.140625" style="399" customWidth="1"/>
    <col min="14098" max="14098" width="9.28515625" style="399" customWidth="1"/>
    <col min="14099" max="14101" width="0" style="399" hidden="1" customWidth="1"/>
    <col min="14102" max="14102" width="8.28515625" style="399" customWidth="1"/>
    <col min="14103" max="14103" width="9.140625" style="399"/>
    <col min="14104" max="14104" width="14.85546875" style="399" customWidth="1"/>
    <col min="14105" max="14308" width="9.140625" style="399"/>
    <col min="14309" max="14309" width="4.28515625" style="399" customWidth="1"/>
    <col min="14310" max="14310" width="15.5703125" style="399" customWidth="1"/>
    <col min="14311" max="14311" width="7.85546875" style="399" customWidth="1"/>
    <col min="14312" max="14312" width="0" style="399" hidden="1" customWidth="1"/>
    <col min="14313" max="14313" width="7.5703125" style="399" customWidth="1"/>
    <col min="14314" max="14314" width="8.5703125" style="399" customWidth="1"/>
    <col min="14315" max="14315" width="3.5703125" style="399" customWidth="1"/>
    <col min="14316" max="14316" width="7.28515625" style="399" customWidth="1"/>
    <col min="14317" max="14317" width="3.5703125" style="399" customWidth="1"/>
    <col min="14318" max="14318" width="7.5703125" style="399" customWidth="1"/>
    <col min="14319" max="14319" width="3.5703125" style="399" customWidth="1"/>
    <col min="14320" max="14320" width="7.42578125" style="399" customWidth="1"/>
    <col min="14321" max="14321" width="4.28515625" style="399" customWidth="1"/>
    <col min="14322" max="14322" width="7.42578125" style="399" customWidth="1"/>
    <col min="14323" max="14323" width="4.140625" style="399" customWidth="1"/>
    <col min="14324" max="14324" width="7.7109375" style="399" customWidth="1"/>
    <col min="14325" max="14325" width="3.7109375" style="399" customWidth="1"/>
    <col min="14326" max="14326" width="7" style="399" customWidth="1"/>
    <col min="14327" max="14328" width="0" style="399" hidden="1" customWidth="1"/>
    <col min="14329" max="14329" width="6.7109375" style="399" customWidth="1"/>
    <col min="14330" max="14330" width="7.42578125" style="399" customWidth="1"/>
    <col min="14331" max="14332" width="0" style="399" hidden="1" customWidth="1"/>
    <col min="14333" max="14333" width="4.7109375" style="399" customWidth="1"/>
    <col min="14334" max="14334" width="6" style="399" customWidth="1"/>
    <col min="14335" max="14336" width="0" style="399" hidden="1" customWidth="1"/>
    <col min="14337" max="14337" width="6.7109375" style="399" customWidth="1"/>
    <col min="14338" max="14338" width="5.85546875" style="399" customWidth="1"/>
    <col min="14339" max="14349" width="0" style="399" hidden="1" customWidth="1"/>
    <col min="14350" max="14350" width="4.5703125" style="399" customWidth="1"/>
    <col min="14351" max="14351" width="5.5703125" style="399" customWidth="1"/>
    <col min="14352" max="14352" width="4.85546875" style="399" customWidth="1"/>
    <col min="14353" max="14353" width="4.140625" style="399" customWidth="1"/>
    <col min="14354" max="14354" width="9.28515625" style="399" customWidth="1"/>
    <col min="14355" max="14357" width="0" style="399" hidden="1" customWidth="1"/>
    <col min="14358" max="14358" width="8.28515625" style="399" customWidth="1"/>
    <col min="14359" max="14359" width="9.140625" style="399"/>
    <col min="14360" max="14360" width="14.85546875" style="399" customWidth="1"/>
    <col min="14361" max="14564" width="9.140625" style="399"/>
    <col min="14565" max="14565" width="4.28515625" style="399" customWidth="1"/>
    <col min="14566" max="14566" width="15.5703125" style="399" customWidth="1"/>
    <col min="14567" max="14567" width="7.85546875" style="399" customWidth="1"/>
    <col min="14568" max="14568" width="0" style="399" hidden="1" customWidth="1"/>
    <col min="14569" max="14569" width="7.5703125" style="399" customWidth="1"/>
    <col min="14570" max="14570" width="8.5703125" style="399" customWidth="1"/>
    <col min="14571" max="14571" width="3.5703125" style="399" customWidth="1"/>
    <col min="14572" max="14572" width="7.28515625" style="399" customWidth="1"/>
    <col min="14573" max="14573" width="3.5703125" style="399" customWidth="1"/>
    <col min="14574" max="14574" width="7.5703125" style="399" customWidth="1"/>
    <col min="14575" max="14575" width="3.5703125" style="399" customWidth="1"/>
    <col min="14576" max="14576" width="7.42578125" style="399" customWidth="1"/>
    <col min="14577" max="14577" width="4.28515625" style="399" customWidth="1"/>
    <col min="14578" max="14578" width="7.42578125" style="399" customWidth="1"/>
    <col min="14579" max="14579" width="4.140625" style="399" customWidth="1"/>
    <col min="14580" max="14580" width="7.7109375" style="399" customWidth="1"/>
    <col min="14581" max="14581" width="3.7109375" style="399" customWidth="1"/>
    <col min="14582" max="14582" width="7" style="399" customWidth="1"/>
    <col min="14583" max="14584" width="0" style="399" hidden="1" customWidth="1"/>
    <col min="14585" max="14585" width="6.7109375" style="399" customWidth="1"/>
    <col min="14586" max="14586" width="7.42578125" style="399" customWidth="1"/>
    <col min="14587" max="14588" width="0" style="399" hidden="1" customWidth="1"/>
    <col min="14589" max="14589" width="4.7109375" style="399" customWidth="1"/>
    <col min="14590" max="14590" width="6" style="399" customWidth="1"/>
    <col min="14591" max="14592" width="0" style="399" hidden="1" customWidth="1"/>
    <col min="14593" max="14593" width="6.7109375" style="399" customWidth="1"/>
    <col min="14594" max="14594" width="5.85546875" style="399" customWidth="1"/>
    <col min="14595" max="14605" width="0" style="399" hidden="1" customWidth="1"/>
    <col min="14606" max="14606" width="4.5703125" style="399" customWidth="1"/>
    <col min="14607" max="14607" width="5.5703125" style="399" customWidth="1"/>
    <col min="14608" max="14608" width="4.85546875" style="399" customWidth="1"/>
    <col min="14609" max="14609" width="4.140625" style="399" customWidth="1"/>
    <col min="14610" max="14610" width="9.28515625" style="399" customWidth="1"/>
    <col min="14611" max="14613" width="0" style="399" hidden="1" customWidth="1"/>
    <col min="14614" max="14614" width="8.28515625" style="399" customWidth="1"/>
    <col min="14615" max="14615" width="9.140625" style="399"/>
    <col min="14616" max="14616" width="14.85546875" style="399" customWidth="1"/>
    <col min="14617" max="14820" width="9.140625" style="399"/>
    <col min="14821" max="14821" width="4.28515625" style="399" customWidth="1"/>
    <col min="14822" max="14822" width="15.5703125" style="399" customWidth="1"/>
    <col min="14823" max="14823" width="7.85546875" style="399" customWidth="1"/>
    <col min="14824" max="14824" width="0" style="399" hidden="1" customWidth="1"/>
    <col min="14825" max="14825" width="7.5703125" style="399" customWidth="1"/>
    <col min="14826" max="14826" width="8.5703125" style="399" customWidth="1"/>
    <col min="14827" max="14827" width="3.5703125" style="399" customWidth="1"/>
    <col min="14828" max="14828" width="7.28515625" style="399" customWidth="1"/>
    <col min="14829" max="14829" width="3.5703125" style="399" customWidth="1"/>
    <col min="14830" max="14830" width="7.5703125" style="399" customWidth="1"/>
    <col min="14831" max="14831" width="3.5703125" style="399" customWidth="1"/>
    <col min="14832" max="14832" width="7.42578125" style="399" customWidth="1"/>
    <col min="14833" max="14833" width="4.28515625" style="399" customWidth="1"/>
    <col min="14834" max="14834" width="7.42578125" style="399" customWidth="1"/>
    <col min="14835" max="14835" width="4.140625" style="399" customWidth="1"/>
    <col min="14836" max="14836" width="7.7109375" style="399" customWidth="1"/>
    <col min="14837" max="14837" width="3.7109375" style="399" customWidth="1"/>
    <col min="14838" max="14838" width="7" style="399" customWidth="1"/>
    <col min="14839" max="14840" width="0" style="399" hidden="1" customWidth="1"/>
    <col min="14841" max="14841" width="6.7109375" style="399" customWidth="1"/>
    <col min="14842" max="14842" width="7.42578125" style="399" customWidth="1"/>
    <col min="14843" max="14844" width="0" style="399" hidden="1" customWidth="1"/>
    <col min="14845" max="14845" width="4.7109375" style="399" customWidth="1"/>
    <col min="14846" max="14846" width="6" style="399" customWidth="1"/>
    <col min="14847" max="14848" width="0" style="399" hidden="1" customWidth="1"/>
    <col min="14849" max="14849" width="6.7109375" style="399" customWidth="1"/>
    <col min="14850" max="14850" width="5.85546875" style="399" customWidth="1"/>
    <col min="14851" max="14861" width="0" style="399" hidden="1" customWidth="1"/>
    <col min="14862" max="14862" width="4.5703125" style="399" customWidth="1"/>
    <col min="14863" max="14863" width="5.5703125" style="399" customWidth="1"/>
    <col min="14864" max="14864" width="4.85546875" style="399" customWidth="1"/>
    <col min="14865" max="14865" width="4.140625" style="399" customWidth="1"/>
    <col min="14866" max="14866" width="9.28515625" style="399" customWidth="1"/>
    <col min="14867" max="14869" width="0" style="399" hidden="1" customWidth="1"/>
    <col min="14870" max="14870" width="8.28515625" style="399" customWidth="1"/>
    <col min="14871" max="14871" width="9.140625" style="399"/>
    <col min="14872" max="14872" width="14.85546875" style="399" customWidth="1"/>
    <col min="14873" max="15076" width="9.140625" style="399"/>
    <col min="15077" max="15077" width="4.28515625" style="399" customWidth="1"/>
    <col min="15078" max="15078" width="15.5703125" style="399" customWidth="1"/>
    <col min="15079" max="15079" width="7.85546875" style="399" customWidth="1"/>
    <col min="15080" max="15080" width="0" style="399" hidden="1" customWidth="1"/>
    <col min="15081" max="15081" width="7.5703125" style="399" customWidth="1"/>
    <col min="15082" max="15082" width="8.5703125" style="399" customWidth="1"/>
    <col min="15083" max="15083" width="3.5703125" style="399" customWidth="1"/>
    <col min="15084" max="15084" width="7.28515625" style="399" customWidth="1"/>
    <col min="15085" max="15085" width="3.5703125" style="399" customWidth="1"/>
    <col min="15086" max="15086" width="7.5703125" style="399" customWidth="1"/>
    <col min="15087" max="15087" width="3.5703125" style="399" customWidth="1"/>
    <col min="15088" max="15088" width="7.42578125" style="399" customWidth="1"/>
    <col min="15089" max="15089" width="4.28515625" style="399" customWidth="1"/>
    <col min="15090" max="15090" width="7.42578125" style="399" customWidth="1"/>
    <col min="15091" max="15091" width="4.140625" style="399" customWidth="1"/>
    <col min="15092" max="15092" width="7.7109375" style="399" customWidth="1"/>
    <col min="15093" max="15093" width="3.7109375" style="399" customWidth="1"/>
    <col min="15094" max="15094" width="7" style="399" customWidth="1"/>
    <col min="15095" max="15096" width="0" style="399" hidden="1" customWidth="1"/>
    <col min="15097" max="15097" width="6.7109375" style="399" customWidth="1"/>
    <col min="15098" max="15098" width="7.42578125" style="399" customWidth="1"/>
    <col min="15099" max="15100" width="0" style="399" hidden="1" customWidth="1"/>
    <col min="15101" max="15101" width="4.7109375" style="399" customWidth="1"/>
    <col min="15102" max="15102" width="6" style="399" customWidth="1"/>
    <col min="15103" max="15104" width="0" style="399" hidden="1" customWidth="1"/>
    <col min="15105" max="15105" width="6.7109375" style="399" customWidth="1"/>
    <col min="15106" max="15106" width="5.85546875" style="399" customWidth="1"/>
    <col min="15107" max="15117" width="0" style="399" hidden="1" customWidth="1"/>
    <col min="15118" max="15118" width="4.5703125" style="399" customWidth="1"/>
    <col min="15119" max="15119" width="5.5703125" style="399" customWidth="1"/>
    <col min="15120" max="15120" width="4.85546875" style="399" customWidth="1"/>
    <col min="15121" max="15121" width="4.140625" style="399" customWidth="1"/>
    <col min="15122" max="15122" width="9.28515625" style="399" customWidth="1"/>
    <col min="15123" max="15125" width="0" style="399" hidden="1" customWidth="1"/>
    <col min="15126" max="15126" width="8.28515625" style="399" customWidth="1"/>
    <col min="15127" max="15127" width="9.140625" style="399"/>
    <col min="15128" max="15128" width="14.85546875" style="399" customWidth="1"/>
    <col min="15129" max="15332" width="9.140625" style="399"/>
    <col min="15333" max="15333" width="4.28515625" style="399" customWidth="1"/>
    <col min="15334" max="15334" width="15.5703125" style="399" customWidth="1"/>
    <col min="15335" max="15335" width="7.85546875" style="399" customWidth="1"/>
    <col min="15336" max="15336" width="0" style="399" hidden="1" customWidth="1"/>
    <col min="15337" max="15337" width="7.5703125" style="399" customWidth="1"/>
    <col min="15338" max="15338" width="8.5703125" style="399" customWidth="1"/>
    <col min="15339" max="15339" width="3.5703125" style="399" customWidth="1"/>
    <col min="15340" max="15340" width="7.28515625" style="399" customWidth="1"/>
    <col min="15341" max="15341" width="3.5703125" style="399" customWidth="1"/>
    <col min="15342" max="15342" width="7.5703125" style="399" customWidth="1"/>
    <col min="15343" max="15343" width="3.5703125" style="399" customWidth="1"/>
    <col min="15344" max="15344" width="7.42578125" style="399" customWidth="1"/>
    <col min="15345" max="15345" width="4.28515625" style="399" customWidth="1"/>
    <col min="15346" max="15346" width="7.42578125" style="399" customWidth="1"/>
    <col min="15347" max="15347" width="4.140625" style="399" customWidth="1"/>
    <col min="15348" max="15348" width="7.7109375" style="399" customWidth="1"/>
    <col min="15349" max="15349" width="3.7109375" style="399" customWidth="1"/>
    <col min="15350" max="15350" width="7" style="399" customWidth="1"/>
    <col min="15351" max="15352" width="0" style="399" hidden="1" customWidth="1"/>
    <col min="15353" max="15353" width="6.7109375" style="399" customWidth="1"/>
    <col min="15354" max="15354" width="7.42578125" style="399" customWidth="1"/>
    <col min="15355" max="15356" width="0" style="399" hidden="1" customWidth="1"/>
    <col min="15357" max="15357" width="4.7109375" style="399" customWidth="1"/>
    <col min="15358" max="15358" width="6" style="399" customWidth="1"/>
    <col min="15359" max="15360" width="0" style="399" hidden="1" customWidth="1"/>
    <col min="15361" max="15361" width="6.7109375" style="399" customWidth="1"/>
    <col min="15362" max="15362" width="5.85546875" style="399" customWidth="1"/>
    <col min="15363" max="15373" width="0" style="399" hidden="1" customWidth="1"/>
    <col min="15374" max="15374" width="4.5703125" style="399" customWidth="1"/>
    <col min="15375" max="15375" width="5.5703125" style="399" customWidth="1"/>
    <col min="15376" max="15376" width="4.85546875" style="399" customWidth="1"/>
    <col min="15377" max="15377" width="4.140625" style="399" customWidth="1"/>
    <col min="15378" max="15378" width="9.28515625" style="399" customWidth="1"/>
    <col min="15379" max="15381" width="0" style="399" hidden="1" customWidth="1"/>
    <col min="15382" max="15382" width="8.28515625" style="399" customWidth="1"/>
    <col min="15383" max="15383" width="9.140625" style="399"/>
    <col min="15384" max="15384" width="14.85546875" style="399" customWidth="1"/>
    <col min="15385" max="15588" width="9.140625" style="399"/>
    <col min="15589" max="15589" width="4.28515625" style="399" customWidth="1"/>
    <col min="15590" max="15590" width="15.5703125" style="399" customWidth="1"/>
    <col min="15591" max="15591" width="7.85546875" style="399" customWidth="1"/>
    <col min="15592" max="15592" width="0" style="399" hidden="1" customWidth="1"/>
    <col min="15593" max="15593" width="7.5703125" style="399" customWidth="1"/>
    <col min="15594" max="15594" width="8.5703125" style="399" customWidth="1"/>
    <col min="15595" max="15595" width="3.5703125" style="399" customWidth="1"/>
    <col min="15596" max="15596" width="7.28515625" style="399" customWidth="1"/>
    <col min="15597" max="15597" width="3.5703125" style="399" customWidth="1"/>
    <col min="15598" max="15598" width="7.5703125" style="399" customWidth="1"/>
    <col min="15599" max="15599" width="3.5703125" style="399" customWidth="1"/>
    <col min="15600" max="15600" width="7.42578125" style="399" customWidth="1"/>
    <col min="15601" max="15601" width="4.28515625" style="399" customWidth="1"/>
    <col min="15602" max="15602" width="7.42578125" style="399" customWidth="1"/>
    <col min="15603" max="15603" width="4.140625" style="399" customWidth="1"/>
    <col min="15604" max="15604" width="7.7109375" style="399" customWidth="1"/>
    <col min="15605" max="15605" width="3.7109375" style="399" customWidth="1"/>
    <col min="15606" max="15606" width="7" style="399" customWidth="1"/>
    <col min="15607" max="15608" width="0" style="399" hidden="1" customWidth="1"/>
    <col min="15609" max="15609" width="6.7109375" style="399" customWidth="1"/>
    <col min="15610" max="15610" width="7.42578125" style="399" customWidth="1"/>
    <col min="15611" max="15612" width="0" style="399" hidden="1" customWidth="1"/>
    <col min="15613" max="15613" width="4.7109375" style="399" customWidth="1"/>
    <col min="15614" max="15614" width="6" style="399" customWidth="1"/>
    <col min="15615" max="15616" width="0" style="399" hidden="1" customWidth="1"/>
    <col min="15617" max="15617" width="6.7109375" style="399" customWidth="1"/>
    <col min="15618" max="15618" width="5.85546875" style="399" customWidth="1"/>
    <col min="15619" max="15629" width="0" style="399" hidden="1" customWidth="1"/>
    <col min="15630" max="15630" width="4.5703125" style="399" customWidth="1"/>
    <col min="15631" max="15631" width="5.5703125" style="399" customWidth="1"/>
    <col min="15632" max="15632" width="4.85546875" style="399" customWidth="1"/>
    <col min="15633" max="15633" width="4.140625" style="399" customWidth="1"/>
    <col min="15634" max="15634" width="9.28515625" style="399" customWidth="1"/>
    <col min="15635" max="15637" width="0" style="399" hidden="1" customWidth="1"/>
    <col min="15638" max="15638" width="8.28515625" style="399" customWidth="1"/>
    <col min="15639" max="15639" width="9.140625" style="399"/>
    <col min="15640" max="15640" width="14.85546875" style="399" customWidth="1"/>
    <col min="15641" max="15844" width="9.140625" style="399"/>
    <col min="15845" max="15845" width="4.28515625" style="399" customWidth="1"/>
    <col min="15846" max="15846" width="15.5703125" style="399" customWidth="1"/>
    <col min="15847" max="15847" width="7.85546875" style="399" customWidth="1"/>
    <col min="15848" max="15848" width="0" style="399" hidden="1" customWidth="1"/>
    <col min="15849" max="15849" width="7.5703125" style="399" customWidth="1"/>
    <col min="15850" max="15850" width="8.5703125" style="399" customWidth="1"/>
    <col min="15851" max="15851" width="3.5703125" style="399" customWidth="1"/>
    <col min="15852" max="15852" width="7.28515625" style="399" customWidth="1"/>
    <col min="15853" max="15853" width="3.5703125" style="399" customWidth="1"/>
    <col min="15854" max="15854" width="7.5703125" style="399" customWidth="1"/>
    <col min="15855" max="15855" width="3.5703125" style="399" customWidth="1"/>
    <col min="15856" max="15856" width="7.42578125" style="399" customWidth="1"/>
    <col min="15857" max="15857" width="4.28515625" style="399" customWidth="1"/>
    <col min="15858" max="15858" width="7.42578125" style="399" customWidth="1"/>
    <col min="15859" max="15859" width="4.140625" style="399" customWidth="1"/>
    <col min="15860" max="15860" width="7.7109375" style="399" customWidth="1"/>
    <col min="15861" max="15861" width="3.7109375" style="399" customWidth="1"/>
    <col min="15862" max="15862" width="7" style="399" customWidth="1"/>
    <col min="15863" max="15864" width="0" style="399" hidden="1" customWidth="1"/>
    <col min="15865" max="15865" width="6.7109375" style="399" customWidth="1"/>
    <col min="15866" max="15866" width="7.42578125" style="399" customWidth="1"/>
    <col min="15867" max="15868" width="0" style="399" hidden="1" customWidth="1"/>
    <col min="15869" max="15869" width="4.7109375" style="399" customWidth="1"/>
    <col min="15870" max="15870" width="6" style="399" customWidth="1"/>
    <col min="15871" max="15872" width="0" style="399" hidden="1" customWidth="1"/>
    <col min="15873" max="15873" width="6.7109375" style="399" customWidth="1"/>
    <col min="15874" max="15874" width="5.85546875" style="399" customWidth="1"/>
    <col min="15875" max="15885" width="0" style="399" hidden="1" customWidth="1"/>
    <col min="15886" max="15886" width="4.5703125" style="399" customWidth="1"/>
    <col min="15887" max="15887" width="5.5703125" style="399" customWidth="1"/>
    <col min="15888" max="15888" width="4.85546875" style="399" customWidth="1"/>
    <col min="15889" max="15889" width="4.140625" style="399" customWidth="1"/>
    <col min="15890" max="15890" width="9.28515625" style="399" customWidth="1"/>
    <col min="15891" max="15893" width="0" style="399" hidden="1" customWidth="1"/>
    <col min="15894" max="15894" width="8.28515625" style="399" customWidth="1"/>
    <col min="15895" max="15895" width="9.140625" style="399"/>
    <col min="15896" max="15896" width="14.85546875" style="399" customWidth="1"/>
    <col min="15897" max="16100" width="9.140625" style="399"/>
    <col min="16101" max="16101" width="4.28515625" style="399" customWidth="1"/>
    <col min="16102" max="16102" width="15.5703125" style="399" customWidth="1"/>
    <col min="16103" max="16103" width="7.85546875" style="399" customWidth="1"/>
    <col min="16104" max="16104" width="0" style="399" hidden="1" customWidth="1"/>
    <col min="16105" max="16105" width="7.5703125" style="399" customWidth="1"/>
    <col min="16106" max="16106" width="8.5703125" style="399" customWidth="1"/>
    <col min="16107" max="16107" width="3.5703125" style="399" customWidth="1"/>
    <col min="16108" max="16108" width="7.28515625" style="399" customWidth="1"/>
    <col min="16109" max="16109" width="3.5703125" style="399" customWidth="1"/>
    <col min="16110" max="16110" width="7.5703125" style="399" customWidth="1"/>
    <col min="16111" max="16111" width="3.5703125" style="399" customWidth="1"/>
    <col min="16112" max="16112" width="7.42578125" style="399" customWidth="1"/>
    <col min="16113" max="16113" width="4.28515625" style="399" customWidth="1"/>
    <col min="16114" max="16114" width="7.42578125" style="399" customWidth="1"/>
    <col min="16115" max="16115" width="4.140625" style="399" customWidth="1"/>
    <col min="16116" max="16116" width="7.7109375" style="399" customWidth="1"/>
    <col min="16117" max="16117" width="3.7109375" style="399" customWidth="1"/>
    <col min="16118" max="16118" width="7" style="399" customWidth="1"/>
    <col min="16119" max="16120" width="0" style="399" hidden="1" customWidth="1"/>
    <col min="16121" max="16121" width="6.7109375" style="399" customWidth="1"/>
    <col min="16122" max="16122" width="7.42578125" style="399" customWidth="1"/>
    <col min="16123" max="16124" width="0" style="399" hidden="1" customWidth="1"/>
    <col min="16125" max="16125" width="4.7109375" style="399" customWidth="1"/>
    <col min="16126" max="16126" width="6" style="399" customWidth="1"/>
    <col min="16127" max="16128" width="0" style="399" hidden="1" customWidth="1"/>
    <col min="16129" max="16129" width="6.7109375" style="399" customWidth="1"/>
    <col min="16130" max="16130" width="5.85546875" style="399" customWidth="1"/>
    <col min="16131" max="16141" width="0" style="399" hidden="1" customWidth="1"/>
    <col min="16142" max="16142" width="4.5703125" style="399" customWidth="1"/>
    <col min="16143" max="16143" width="5.5703125" style="399" customWidth="1"/>
    <col min="16144" max="16144" width="4.85546875" style="399" customWidth="1"/>
    <col min="16145" max="16145" width="4.140625" style="399" customWidth="1"/>
    <col min="16146" max="16146" width="9.28515625" style="399" customWidth="1"/>
    <col min="16147" max="16149" width="0" style="399" hidden="1" customWidth="1"/>
    <col min="16150" max="16150" width="8.28515625" style="399" customWidth="1"/>
    <col min="16151" max="16151" width="9.140625" style="399"/>
    <col min="16152" max="16152" width="14.85546875" style="399" customWidth="1"/>
    <col min="16153" max="16384" width="9.140625" style="399"/>
  </cols>
  <sheetData>
    <row r="1" spans="1:53" s="98" customFormat="1" ht="30.75" customHeight="1">
      <c r="A1" s="407" t="s">
        <v>105</v>
      </c>
      <c r="B1" s="407"/>
      <c r="C1" s="407"/>
      <c r="D1" s="407"/>
      <c r="E1" s="407"/>
      <c r="F1" s="407"/>
      <c r="G1" s="87"/>
      <c r="H1" s="88"/>
      <c r="I1" s="87"/>
      <c r="J1" s="89"/>
      <c r="K1" s="90"/>
      <c r="L1" s="89"/>
      <c r="M1" s="87"/>
      <c r="N1" s="89"/>
      <c r="O1" s="91"/>
      <c r="P1" s="91"/>
      <c r="Q1" s="87"/>
      <c r="R1" s="89"/>
      <c r="S1" s="87"/>
      <c r="T1" s="91"/>
      <c r="U1" s="92"/>
      <c r="V1" s="89"/>
      <c r="W1" s="91"/>
      <c r="X1" s="89"/>
      <c r="Y1" s="91"/>
      <c r="Z1" s="91"/>
      <c r="AA1" s="91"/>
      <c r="AB1" s="93"/>
      <c r="AC1" s="93"/>
      <c r="AD1" s="91"/>
      <c r="AE1" s="91"/>
      <c r="AF1" s="89"/>
      <c r="AG1" s="89"/>
      <c r="AH1" s="89"/>
      <c r="AI1" s="89"/>
      <c r="AJ1" s="89"/>
      <c r="AK1" s="89"/>
      <c r="AL1" s="89"/>
      <c r="AM1" s="89"/>
      <c r="AN1" s="89"/>
      <c r="AO1" s="89"/>
      <c r="AP1" s="89"/>
      <c r="AQ1" s="94"/>
      <c r="AR1" s="94"/>
      <c r="AS1" s="94"/>
      <c r="AT1" s="94"/>
      <c r="AU1" s="95"/>
      <c r="AV1" s="96"/>
      <c r="AW1" s="97"/>
      <c r="AX1" s="97"/>
      <c r="AY1" s="97"/>
      <c r="AZ1" s="408" t="s">
        <v>108</v>
      </c>
      <c r="BA1" s="408"/>
    </row>
    <row r="2" spans="1:53" s="98" customFormat="1" ht="14.25" customHeight="1">
      <c r="A2" s="409"/>
      <c r="B2" s="409"/>
      <c r="C2" s="409"/>
      <c r="D2" s="409"/>
      <c r="E2" s="409"/>
      <c r="F2" s="409"/>
      <c r="G2" s="87"/>
      <c r="H2" s="88"/>
      <c r="I2" s="87"/>
      <c r="J2" s="89"/>
      <c r="K2" s="90"/>
      <c r="L2" s="89"/>
      <c r="M2" s="87"/>
      <c r="N2" s="89"/>
      <c r="O2" s="91"/>
      <c r="P2" s="91"/>
      <c r="Q2" s="87"/>
      <c r="R2" s="89"/>
      <c r="S2" s="87"/>
      <c r="T2" s="91"/>
      <c r="U2" s="92"/>
      <c r="V2" s="89"/>
      <c r="W2" s="91"/>
      <c r="X2" s="89"/>
      <c r="Y2" s="91"/>
      <c r="Z2" s="91"/>
      <c r="AA2" s="91"/>
      <c r="AB2" s="93"/>
      <c r="AC2" s="93"/>
      <c r="AD2" s="91"/>
      <c r="AE2" s="91"/>
      <c r="AF2" s="89"/>
      <c r="AG2" s="89"/>
      <c r="AH2" s="89"/>
      <c r="AI2" s="89"/>
      <c r="AJ2" s="89"/>
      <c r="AK2" s="89"/>
      <c r="AL2" s="89"/>
      <c r="AM2" s="89"/>
      <c r="AN2" s="89"/>
      <c r="AO2" s="89"/>
      <c r="AP2" s="89"/>
      <c r="AQ2" s="94"/>
      <c r="AR2" s="94"/>
      <c r="AS2" s="94"/>
      <c r="AT2" s="94"/>
      <c r="AU2" s="95"/>
      <c r="AV2" s="96"/>
      <c r="AW2" s="97"/>
      <c r="AX2" s="97"/>
      <c r="AY2" s="97"/>
      <c r="AZ2" s="97"/>
      <c r="BA2" s="99"/>
    </row>
    <row r="3" spans="1:53" s="98" customFormat="1" ht="22.5" customHeight="1">
      <c r="A3" s="409" t="s">
        <v>118</v>
      </c>
      <c r="B3" s="409"/>
      <c r="C3" s="409"/>
      <c r="D3" s="409"/>
      <c r="E3" s="409"/>
      <c r="F3" s="409"/>
      <c r="G3" s="409"/>
      <c r="H3" s="409"/>
      <c r="I3" s="409"/>
      <c r="J3" s="409"/>
      <c r="K3" s="409"/>
      <c r="L3" s="409"/>
      <c r="M3" s="409"/>
      <c r="N3" s="409"/>
      <c r="O3" s="409"/>
      <c r="P3" s="409"/>
      <c r="Q3" s="409"/>
      <c r="R3" s="409"/>
      <c r="S3" s="409"/>
      <c r="T3" s="409"/>
      <c r="U3" s="409"/>
      <c r="V3" s="409"/>
      <c r="W3" s="409"/>
      <c r="X3" s="409"/>
      <c r="Y3" s="409"/>
      <c r="Z3" s="409"/>
      <c r="AA3" s="409"/>
      <c r="AB3" s="409"/>
      <c r="AC3" s="409"/>
      <c r="AD3" s="409"/>
      <c r="AE3" s="409"/>
      <c r="AF3" s="409"/>
      <c r="AG3" s="409"/>
      <c r="AH3" s="409"/>
      <c r="AI3" s="409"/>
      <c r="AJ3" s="409"/>
      <c r="AK3" s="409"/>
      <c r="AL3" s="409"/>
      <c r="AM3" s="409"/>
      <c r="AN3" s="409"/>
      <c r="AO3" s="409"/>
      <c r="AP3" s="409"/>
      <c r="AQ3" s="409"/>
      <c r="AR3" s="409"/>
      <c r="AS3" s="409"/>
      <c r="AT3" s="409"/>
      <c r="AU3" s="409"/>
      <c r="AV3" s="409"/>
      <c r="AW3" s="409"/>
      <c r="AX3" s="409"/>
      <c r="AY3" s="409"/>
      <c r="AZ3" s="409"/>
      <c r="BA3" s="409"/>
    </row>
    <row r="4" spans="1:53" s="98" customFormat="1" ht="21" customHeight="1">
      <c r="A4" s="406" t="s">
        <v>98</v>
      </c>
      <c r="B4" s="406"/>
      <c r="C4" s="406"/>
      <c r="D4" s="406"/>
      <c r="E4" s="406"/>
      <c r="F4" s="406"/>
      <c r="G4" s="406"/>
      <c r="H4" s="406"/>
      <c r="I4" s="406"/>
      <c r="J4" s="406"/>
      <c r="K4" s="406"/>
      <c r="L4" s="406"/>
      <c r="M4" s="406"/>
      <c r="N4" s="406"/>
      <c r="O4" s="406"/>
      <c r="P4" s="406"/>
      <c r="Q4" s="406"/>
      <c r="R4" s="406"/>
      <c r="S4" s="406"/>
      <c r="T4" s="406"/>
      <c r="U4" s="406"/>
      <c r="V4" s="406"/>
      <c r="W4" s="406"/>
      <c r="X4" s="406"/>
      <c r="Y4" s="406"/>
      <c r="Z4" s="406"/>
      <c r="AA4" s="406"/>
      <c r="AB4" s="406"/>
      <c r="AC4" s="406"/>
      <c r="AD4" s="406"/>
      <c r="AE4" s="406"/>
      <c r="AF4" s="406"/>
      <c r="AG4" s="406"/>
      <c r="AH4" s="406"/>
      <c r="AI4" s="406"/>
      <c r="AJ4" s="406"/>
      <c r="AK4" s="406"/>
      <c r="AL4" s="406"/>
      <c r="AM4" s="406"/>
      <c r="AN4" s="406"/>
      <c r="AO4" s="406"/>
      <c r="AP4" s="406"/>
      <c r="AQ4" s="406"/>
      <c r="AR4" s="406"/>
      <c r="AS4" s="406"/>
      <c r="AT4" s="406"/>
      <c r="AU4" s="406"/>
      <c r="AV4" s="406"/>
      <c r="AW4" s="406"/>
      <c r="AX4" s="406"/>
      <c r="AY4" s="406"/>
      <c r="AZ4" s="406"/>
      <c r="BA4" s="406"/>
    </row>
    <row r="5" spans="1:53" s="98" customFormat="1" ht="23.25" customHeight="1">
      <c r="A5" s="410" t="s">
        <v>58</v>
      </c>
      <c r="B5" s="410"/>
      <c r="C5" s="410"/>
      <c r="D5" s="410"/>
      <c r="E5" s="410"/>
      <c r="F5" s="410"/>
      <c r="G5" s="410"/>
      <c r="H5" s="410"/>
      <c r="I5" s="410"/>
      <c r="J5" s="410"/>
      <c r="K5" s="410"/>
      <c r="L5" s="410"/>
      <c r="M5" s="410"/>
      <c r="N5" s="410"/>
      <c r="O5" s="410"/>
      <c r="P5" s="410"/>
      <c r="Q5" s="410"/>
      <c r="R5" s="410"/>
      <c r="S5" s="410"/>
      <c r="T5" s="410"/>
      <c r="U5" s="410"/>
      <c r="V5" s="410"/>
      <c r="W5" s="410"/>
      <c r="X5" s="410"/>
      <c r="Y5" s="410"/>
      <c r="Z5" s="410"/>
      <c r="AA5" s="410"/>
      <c r="AB5" s="410"/>
      <c r="AC5" s="410"/>
      <c r="AD5" s="410"/>
      <c r="AE5" s="410"/>
      <c r="AF5" s="410"/>
      <c r="AG5" s="410"/>
      <c r="AH5" s="410"/>
      <c r="AI5" s="410"/>
      <c r="AJ5" s="410"/>
      <c r="AK5" s="410"/>
      <c r="AL5" s="410"/>
      <c r="AM5" s="410"/>
      <c r="AN5" s="410"/>
      <c r="AO5" s="410"/>
      <c r="AP5" s="410"/>
      <c r="AQ5" s="410"/>
      <c r="AR5" s="410"/>
      <c r="AS5" s="410"/>
      <c r="AT5" s="410"/>
      <c r="AU5" s="410"/>
      <c r="AV5" s="410"/>
      <c r="AW5" s="410"/>
      <c r="AX5" s="410"/>
      <c r="AY5" s="410"/>
      <c r="AZ5" s="410"/>
      <c r="BA5" s="410"/>
    </row>
    <row r="6" spans="1:53" s="98" customFormat="1" ht="13.5" customHeight="1">
      <c r="A6" s="100"/>
      <c r="B6" s="100"/>
      <c r="C6" s="100"/>
      <c r="D6" s="100"/>
      <c r="E6" s="100"/>
      <c r="F6" s="100"/>
      <c r="G6" s="101"/>
      <c r="H6" s="101"/>
      <c r="I6" s="101"/>
      <c r="J6" s="101"/>
      <c r="K6" s="101"/>
      <c r="L6" s="101"/>
      <c r="M6" s="101"/>
      <c r="N6" s="101"/>
      <c r="O6" s="101"/>
      <c r="P6" s="101"/>
      <c r="Q6" s="101"/>
      <c r="R6" s="101"/>
      <c r="S6" s="101"/>
      <c r="T6" s="101"/>
      <c r="U6" s="100"/>
      <c r="V6" s="100"/>
      <c r="W6" s="101"/>
      <c r="X6" s="101"/>
      <c r="Y6" s="101"/>
      <c r="Z6" s="101"/>
      <c r="AA6" s="101"/>
      <c r="AB6" s="100"/>
      <c r="AC6" s="100"/>
      <c r="AD6" s="100"/>
      <c r="AE6" s="100"/>
      <c r="AF6" s="101"/>
      <c r="AG6" s="101"/>
      <c r="AH6" s="101"/>
      <c r="AI6" s="101"/>
      <c r="AJ6" s="101"/>
      <c r="AK6" s="101"/>
      <c r="AL6" s="101"/>
      <c r="AM6" s="101"/>
      <c r="AN6" s="101"/>
      <c r="AO6" s="101"/>
      <c r="AP6" s="101"/>
      <c r="AQ6" s="101"/>
      <c r="AR6" s="101"/>
      <c r="AS6" s="101"/>
      <c r="AT6" s="101"/>
      <c r="AU6" s="100"/>
      <c r="AV6" s="101"/>
      <c r="AW6" s="101"/>
      <c r="AX6" s="101"/>
      <c r="AY6" s="101"/>
      <c r="AZ6" s="101"/>
      <c r="BA6" s="100"/>
    </row>
    <row r="7" spans="1:53" s="103" customFormat="1" ht="37.5" customHeight="1">
      <c r="A7" s="411" t="s">
        <v>0</v>
      </c>
      <c r="B7" s="411" t="s">
        <v>1</v>
      </c>
      <c r="C7" s="414" t="s">
        <v>2</v>
      </c>
      <c r="D7" s="414" t="s">
        <v>3</v>
      </c>
      <c r="E7" s="411" t="s">
        <v>4</v>
      </c>
      <c r="F7" s="411" t="s">
        <v>5</v>
      </c>
      <c r="G7" s="417" t="s">
        <v>6</v>
      </c>
      <c r="H7" s="418"/>
      <c r="I7" s="417" t="s">
        <v>7</v>
      </c>
      <c r="J7" s="418"/>
      <c r="K7" s="417" t="s">
        <v>8</v>
      </c>
      <c r="L7" s="418"/>
      <c r="M7" s="417" t="s">
        <v>9</v>
      </c>
      <c r="N7" s="418"/>
      <c r="O7" s="417" t="s">
        <v>10</v>
      </c>
      <c r="P7" s="418"/>
      <c r="Q7" s="417" t="s">
        <v>11</v>
      </c>
      <c r="R7" s="422"/>
      <c r="S7" s="422"/>
      <c r="T7" s="418"/>
      <c r="U7" s="440" t="s">
        <v>12</v>
      </c>
      <c r="V7" s="419" t="s">
        <v>13</v>
      </c>
      <c r="W7" s="417" t="s">
        <v>14</v>
      </c>
      <c r="X7" s="422"/>
      <c r="Y7" s="422"/>
      <c r="Z7" s="422"/>
      <c r="AA7" s="418"/>
      <c r="AB7" s="454" t="s">
        <v>15</v>
      </c>
      <c r="AC7" s="454" t="s">
        <v>52</v>
      </c>
      <c r="AD7" s="411" t="s">
        <v>16</v>
      </c>
      <c r="AE7" s="411" t="s">
        <v>17</v>
      </c>
      <c r="AF7" s="457" t="s">
        <v>18</v>
      </c>
      <c r="AG7" s="458"/>
      <c r="AH7" s="458"/>
      <c r="AI7" s="459"/>
      <c r="AJ7" s="457" t="s">
        <v>19</v>
      </c>
      <c r="AK7" s="459"/>
      <c r="AL7" s="445" t="s">
        <v>18</v>
      </c>
      <c r="AM7" s="446"/>
      <c r="AN7" s="447"/>
      <c r="AO7" s="445" t="s">
        <v>19</v>
      </c>
      <c r="AP7" s="447"/>
      <c r="AQ7" s="448" t="s">
        <v>20</v>
      </c>
      <c r="AR7" s="449"/>
      <c r="AS7" s="449"/>
      <c r="AT7" s="450"/>
      <c r="AU7" s="451" t="s">
        <v>21</v>
      </c>
      <c r="AV7" s="102"/>
      <c r="AW7" s="102"/>
      <c r="AX7" s="102" t="s">
        <v>22</v>
      </c>
      <c r="AY7" s="443" t="s">
        <v>23</v>
      </c>
      <c r="AZ7" s="444"/>
      <c r="BA7" s="425" t="s">
        <v>24</v>
      </c>
    </row>
    <row r="8" spans="1:53" s="104" customFormat="1" ht="30" customHeight="1">
      <c r="A8" s="412"/>
      <c r="B8" s="412"/>
      <c r="C8" s="415"/>
      <c r="D8" s="415"/>
      <c r="E8" s="412"/>
      <c r="F8" s="412"/>
      <c r="G8" s="423" t="s">
        <v>25</v>
      </c>
      <c r="H8" s="423" t="s">
        <v>26</v>
      </c>
      <c r="I8" s="423" t="s">
        <v>25</v>
      </c>
      <c r="J8" s="423" t="s">
        <v>26</v>
      </c>
      <c r="K8" s="423" t="s">
        <v>27</v>
      </c>
      <c r="L8" s="423" t="s">
        <v>26</v>
      </c>
      <c r="M8" s="423" t="s">
        <v>27</v>
      </c>
      <c r="N8" s="423" t="s">
        <v>26</v>
      </c>
      <c r="O8" s="423" t="s">
        <v>25</v>
      </c>
      <c r="P8" s="423" t="s">
        <v>26</v>
      </c>
      <c r="Q8" s="423" t="s">
        <v>25</v>
      </c>
      <c r="R8" s="423" t="s">
        <v>26</v>
      </c>
      <c r="S8" s="471" t="s">
        <v>28</v>
      </c>
      <c r="T8" s="423" t="s">
        <v>29</v>
      </c>
      <c r="U8" s="441"/>
      <c r="V8" s="420"/>
      <c r="W8" s="462" t="s">
        <v>30</v>
      </c>
      <c r="X8" s="463"/>
      <c r="Y8" s="464"/>
      <c r="Z8" s="423" t="s">
        <v>79</v>
      </c>
      <c r="AA8" s="423" t="s">
        <v>31</v>
      </c>
      <c r="AB8" s="455"/>
      <c r="AC8" s="455"/>
      <c r="AD8" s="412"/>
      <c r="AE8" s="412"/>
      <c r="AF8" s="460" t="s">
        <v>80</v>
      </c>
      <c r="AG8" s="438" t="s">
        <v>32</v>
      </c>
      <c r="AH8" s="438" t="s">
        <v>33</v>
      </c>
      <c r="AI8" s="438" t="s">
        <v>34</v>
      </c>
      <c r="AJ8" s="460" t="s">
        <v>35</v>
      </c>
      <c r="AK8" s="460" t="s">
        <v>36</v>
      </c>
      <c r="AL8" s="428" t="s">
        <v>37</v>
      </c>
      <c r="AM8" s="430" t="s">
        <v>38</v>
      </c>
      <c r="AN8" s="430" t="s">
        <v>39</v>
      </c>
      <c r="AO8" s="432" t="s">
        <v>40</v>
      </c>
      <c r="AP8" s="432" t="s">
        <v>41</v>
      </c>
      <c r="AQ8" s="423" t="s">
        <v>42</v>
      </c>
      <c r="AR8" s="438" t="s">
        <v>43</v>
      </c>
      <c r="AS8" s="438" t="s">
        <v>44</v>
      </c>
      <c r="AT8" s="438" t="s">
        <v>45</v>
      </c>
      <c r="AU8" s="452"/>
      <c r="AV8" s="436" t="s">
        <v>32</v>
      </c>
      <c r="AW8" s="434" t="s">
        <v>33</v>
      </c>
      <c r="AX8" s="436" t="s">
        <v>34</v>
      </c>
      <c r="AY8" s="438" t="s">
        <v>81</v>
      </c>
      <c r="AZ8" s="438" t="s">
        <v>53</v>
      </c>
      <c r="BA8" s="426"/>
    </row>
    <row r="9" spans="1:53" s="104" customFormat="1" ht="64.5" customHeight="1">
      <c r="A9" s="413"/>
      <c r="B9" s="413"/>
      <c r="C9" s="416"/>
      <c r="D9" s="416"/>
      <c r="E9" s="413"/>
      <c r="F9" s="413"/>
      <c r="G9" s="424"/>
      <c r="H9" s="424"/>
      <c r="I9" s="424"/>
      <c r="J9" s="424"/>
      <c r="K9" s="424"/>
      <c r="L9" s="424"/>
      <c r="M9" s="424"/>
      <c r="N9" s="424"/>
      <c r="O9" s="424"/>
      <c r="P9" s="424"/>
      <c r="Q9" s="424"/>
      <c r="R9" s="424"/>
      <c r="S9" s="472"/>
      <c r="T9" s="424"/>
      <c r="U9" s="442"/>
      <c r="V9" s="421"/>
      <c r="W9" s="106" t="s">
        <v>46</v>
      </c>
      <c r="X9" s="106" t="s">
        <v>47</v>
      </c>
      <c r="Y9" s="107" t="s">
        <v>48</v>
      </c>
      <c r="Z9" s="424"/>
      <c r="AA9" s="424"/>
      <c r="AB9" s="456"/>
      <c r="AC9" s="456"/>
      <c r="AD9" s="413"/>
      <c r="AE9" s="413"/>
      <c r="AF9" s="461"/>
      <c r="AG9" s="439"/>
      <c r="AH9" s="439"/>
      <c r="AI9" s="439"/>
      <c r="AJ9" s="461"/>
      <c r="AK9" s="461"/>
      <c r="AL9" s="429"/>
      <c r="AM9" s="431"/>
      <c r="AN9" s="431"/>
      <c r="AO9" s="433"/>
      <c r="AP9" s="433"/>
      <c r="AQ9" s="424"/>
      <c r="AR9" s="439"/>
      <c r="AS9" s="439"/>
      <c r="AT9" s="439"/>
      <c r="AU9" s="453"/>
      <c r="AV9" s="437"/>
      <c r="AW9" s="435"/>
      <c r="AX9" s="437"/>
      <c r="AY9" s="439"/>
      <c r="AZ9" s="439"/>
      <c r="BA9" s="427"/>
    </row>
    <row r="10" spans="1:53" s="119" customFormat="1" ht="12" customHeight="1">
      <c r="A10" s="109" t="s">
        <v>49</v>
      </c>
      <c r="B10" s="110" t="s">
        <v>50</v>
      </c>
      <c r="C10" s="109">
        <v>1</v>
      </c>
      <c r="D10" s="109"/>
      <c r="E10" s="109">
        <v>2</v>
      </c>
      <c r="F10" s="109">
        <v>3</v>
      </c>
      <c r="G10" s="109">
        <v>4</v>
      </c>
      <c r="H10" s="109">
        <v>5</v>
      </c>
      <c r="I10" s="109">
        <v>6</v>
      </c>
      <c r="J10" s="109">
        <v>7</v>
      </c>
      <c r="K10" s="109">
        <v>8</v>
      </c>
      <c r="L10" s="109">
        <v>9</v>
      </c>
      <c r="M10" s="109">
        <v>10</v>
      </c>
      <c r="N10" s="109">
        <v>11</v>
      </c>
      <c r="O10" s="109">
        <v>12</v>
      </c>
      <c r="P10" s="109">
        <v>13</v>
      </c>
      <c r="Q10" s="109">
        <v>14</v>
      </c>
      <c r="R10" s="109">
        <v>15</v>
      </c>
      <c r="S10" s="109"/>
      <c r="T10" s="109"/>
      <c r="U10" s="111">
        <v>16</v>
      </c>
      <c r="V10" s="109">
        <v>17</v>
      </c>
      <c r="W10" s="476"/>
      <c r="X10" s="477"/>
      <c r="Y10" s="112">
        <v>18</v>
      </c>
      <c r="Z10" s="109">
        <v>19</v>
      </c>
      <c r="AA10" s="109"/>
      <c r="AB10" s="113"/>
      <c r="AC10" s="113"/>
      <c r="AD10" s="109">
        <v>20</v>
      </c>
      <c r="AE10" s="109">
        <v>21</v>
      </c>
      <c r="AF10" s="111">
        <v>22</v>
      </c>
      <c r="AG10" s="111">
        <v>23</v>
      </c>
      <c r="AH10" s="111">
        <v>24</v>
      </c>
      <c r="AI10" s="111">
        <v>25</v>
      </c>
      <c r="AJ10" s="111">
        <v>26</v>
      </c>
      <c r="AK10" s="111">
        <v>27</v>
      </c>
      <c r="AL10" s="114">
        <v>22</v>
      </c>
      <c r="AM10" s="115">
        <v>23</v>
      </c>
      <c r="AN10" s="115">
        <v>24</v>
      </c>
      <c r="AO10" s="115">
        <v>25</v>
      </c>
      <c r="AP10" s="115">
        <v>26</v>
      </c>
      <c r="AQ10" s="116">
        <v>22</v>
      </c>
      <c r="AR10" s="116">
        <v>23</v>
      </c>
      <c r="AS10" s="116">
        <v>24</v>
      </c>
      <c r="AT10" s="116">
        <v>25</v>
      </c>
      <c r="AU10" s="117">
        <v>26</v>
      </c>
      <c r="AV10" s="117">
        <v>23</v>
      </c>
      <c r="AW10" s="117">
        <v>24</v>
      </c>
      <c r="AX10" s="117">
        <v>25</v>
      </c>
      <c r="AY10" s="117">
        <v>27</v>
      </c>
      <c r="AZ10" s="117">
        <v>28</v>
      </c>
      <c r="BA10" s="118">
        <v>29</v>
      </c>
    </row>
    <row r="11" spans="1:53" s="98" customFormat="1" ht="22.5" customHeight="1">
      <c r="A11" s="4"/>
      <c r="B11" s="120" t="s">
        <v>93</v>
      </c>
      <c r="C11" s="121"/>
      <c r="D11" s="121"/>
      <c r="E11" s="5"/>
      <c r="F11" s="5"/>
      <c r="G11" s="7"/>
      <c r="H11" s="121"/>
      <c r="I11" s="122"/>
      <c r="J11" s="6"/>
      <c r="K11" s="123"/>
      <c r="L11" s="6"/>
      <c r="M11" s="124"/>
      <c r="N11" s="6"/>
      <c r="O11" s="122"/>
      <c r="P11" s="121"/>
      <c r="Q11" s="122"/>
      <c r="R11" s="6"/>
      <c r="S11" s="122"/>
      <c r="T11" s="121"/>
      <c r="U11" s="125"/>
      <c r="V11" s="8"/>
      <c r="W11" s="2"/>
      <c r="X11" s="2"/>
      <c r="Y11" s="9"/>
      <c r="Z11" s="2"/>
      <c r="AA11" s="9"/>
      <c r="AB11" s="9"/>
      <c r="AC11" s="9"/>
      <c r="AD11" s="9"/>
      <c r="AE11" s="126"/>
      <c r="AF11" s="8">
        <f t="shared" ref="AF11:AP11" si="0">AF12+AF29</f>
        <v>0</v>
      </c>
      <c r="AG11" s="8">
        <f t="shared" si="0"/>
        <v>0</v>
      </c>
      <c r="AH11" s="8">
        <f t="shared" si="0"/>
        <v>0</v>
      </c>
      <c r="AI11" s="8">
        <f t="shared" si="0"/>
        <v>0</v>
      </c>
      <c r="AJ11" s="8">
        <f t="shared" si="0"/>
        <v>0</v>
      </c>
      <c r="AK11" s="8">
        <f t="shared" si="0"/>
        <v>0</v>
      </c>
      <c r="AL11" s="8">
        <f t="shared" si="0"/>
        <v>0</v>
      </c>
      <c r="AM11" s="8">
        <f t="shared" si="0"/>
        <v>0</v>
      </c>
      <c r="AN11" s="8">
        <f t="shared" si="0"/>
        <v>0</v>
      </c>
      <c r="AO11" s="8">
        <f t="shared" si="0"/>
        <v>0</v>
      </c>
      <c r="AP11" s="8">
        <f t="shared" si="0"/>
        <v>0</v>
      </c>
      <c r="AQ11" s="8"/>
      <c r="AR11" s="8"/>
      <c r="AS11" s="8"/>
      <c r="AT11" s="8"/>
      <c r="AU11" s="8">
        <f t="shared" ref="AU11:AZ11" si="1">AU12+AU29</f>
        <v>0</v>
      </c>
      <c r="AV11" s="8">
        <f t="shared" si="1"/>
        <v>0</v>
      </c>
      <c r="AW11" s="8">
        <f t="shared" si="1"/>
        <v>0</v>
      </c>
      <c r="AX11" s="8">
        <f t="shared" si="1"/>
        <v>0</v>
      </c>
      <c r="AY11" s="8">
        <f t="shared" si="1"/>
        <v>0</v>
      </c>
      <c r="AZ11" s="8">
        <f t="shared" si="1"/>
        <v>0</v>
      </c>
      <c r="BA11" s="127"/>
    </row>
    <row r="12" spans="1:53" s="98" customFormat="1" ht="21.75" customHeight="1">
      <c r="A12" s="10" t="s">
        <v>49</v>
      </c>
      <c r="B12" s="468" t="s">
        <v>92</v>
      </c>
      <c r="C12" s="469"/>
      <c r="D12" s="469"/>
      <c r="E12" s="470"/>
      <c r="F12" s="11"/>
      <c r="G12" s="128"/>
      <c r="H12" s="129"/>
      <c r="I12" s="128"/>
      <c r="J12" s="130"/>
      <c r="K12" s="128"/>
      <c r="L12" s="12"/>
      <c r="M12" s="128"/>
      <c r="N12" s="12"/>
      <c r="O12" s="128"/>
      <c r="P12" s="128"/>
      <c r="Q12" s="128"/>
      <c r="R12" s="13"/>
      <c r="S12" s="128"/>
      <c r="T12" s="19"/>
      <c r="U12" s="131"/>
      <c r="V12" s="12"/>
      <c r="W12" s="21"/>
      <c r="X12" s="21"/>
      <c r="Y12" s="21"/>
      <c r="Z12" s="21"/>
      <c r="AA12" s="128"/>
      <c r="AB12" s="128"/>
      <c r="AC12" s="128"/>
      <c r="AD12" s="132"/>
      <c r="AE12" s="129"/>
      <c r="AF12" s="17">
        <f>AF13+AF21</f>
        <v>0</v>
      </c>
      <c r="AG12" s="17">
        <f t="shared" ref="AG12:AZ12" si="2">AG13+AG21</f>
        <v>0</v>
      </c>
      <c r="AH12" s="17">
        <f t="shared" si="2"/>
        <v>0</v>
      </c>
      <c r="AI12" s="17">
        <f t="shared" si="2"/>
        <v>0</v>
      </c>
      <c r="AJ12" s="17">
        <f t="shared" si="2"/>
        <v>0</v>
      </c>
      <c r="AK12" s="17">
        <f t="shared" si="2"/>
        <v>0</v>
      </c>
      <c r="AL12" s="17">
        <f t="shared" si="2"/>
        <v>0</v>
      </c>
      <c r="AM12" s="17">
        <f t="shared" si="2"/>
        <v>0</v>
      </c>
      <c r="AN12" s="17">
        <f t="shared" si="2"/>
        <v>0</v>
      </c>
      <c r="AO12" s="17">
        <f t="shared" si="2"/>
        <v>0</v>
      </c>
      <c r="AP12" s="17">
        <f t="shared" si="2"/>
        <v>0</v>
      </c>
      <c r="AQ12" s="17"/>
      <c r="AR12" s="17"/>
      <c r="AS12" s="17"/>
      <c r="AT12" s="17"/>
      <c r="AU12" s="17">
        <f t="shared" si="2"/>
        <v>0</v>
      </c>
      <c r="AV12" s="17">
        <f t="shared" si="2"/>
        <v>0</v>
      </c>
      <c r="AW12" s="17">
        <f t="shared" si="2"/>
        <v>0</v>
      </c>
      <c r="AX12" s="17">
        <f t="shared" si="2"/>
        <v>0</v>
      </c>
      <c r="AY12" s="17">
        <f t="shared" si="2"/>
        <v>0</v>
      </c>
      <c r="AZ12" s="17">
        <f t="shared" si="2"/>
        <v>0</v>
      </c>
      <c r="BA12" s="128"/>
    </row>
    <row r="13" spans="1:53" s="153" customFormat="1" ht="99" customHeight="1">
      <c r="A13" s="108">
        <v>1</v>
      </c>
      <c r="B13" s="108" t="s">
        <v>1</v>
      </c>
      <c r="C13" s="133">
        <v>28192</v>
      </c>
      <c r="D13" s="133" t="s">
        <v>54</v>
      </c>
      <c r="E13" s="108" t="s">
        <v>82</v>
      </c>
      <c r="F13" s="108" t="s">
        <v>106</v>
      </c>
      <c r="G13" s="134">
        <f>Q14</f>
        <v>0</v>
      </c>
      <c r="H13" s="133">
        <f>R14</f>
        <v>0</v>
      </c>
      <c r="I13" s="134"/>
      <c r="J13" s="135"/>
      <c r="K13" s="136"/>
      <c r="L13" s="137"/>
      <c r="M13" s="138"/>
      <c r="N13" s="135"/>
      <c r="O13" s="134"/>
      <c r="P13" s="133"/>
      <c r="Q13" s="134"/>
      <c r="R13" s="135"/>
      <c r="S13" s="134"/>
      <c r="T13" s="133"/>
      <c r="U13" s="139">
        <f>ROUND((G13+I13+O13+(M13*G13)+(((G13+I13+(M13*G13))*K13)))*1800,0)</f>
        <v>0</v>
      </c>
      <c r="V13" s="140">
        <f>ROUND(SUM(V14:V20)/60,0)</f>
        <v>0</v>
      </c>
      <c r="W13" s="141">
        <v>22</v>
      </c>
      <c r="X13" s="141">
        <v>2</v>
      </c>
      <c r="Y13" s="142">
        <f>(W13)+(IF(X13=0,0,IF(X13&lt;7,1/2,1)))</f>
        <v>22.5</v>
      </c>
      <c r="Z13" s="143"/>
      <c r="AA13" s="144"/>
      <c r="AB13" s="145"/>
      <c r="AC13" s="145"/>
      <c r="AD13" s="146">
        <v>45261</v>
      </c>
      <c r="AE13" s="147">
        <f>((YEAR(AD13)-YEAR(C13))*12+MONTH(AD13)-MONTH(C13))/12</f>
        <v>46.75</v>
      </c>
      <c r="AF13" s="105"/>
      <c r="AG13" s="105"/>
      <c r="AH13" s="105"/>
      <c r="AI13" s="105"/>
      <c r="AJ13" s="105"/>
      <c r="AK13" s="105"/>
      <c r="AL13" s="148">
        <f>SUM(AM13:AN13)</f>
        <v>0</v>
      </c>
      <c r="AM13" s="148">
        <f>ROUND(3*U13,0)</f>
        <v>0</v>
      </c>
      <c r="AN13" s="148">
        <f>ROUND(1.5*V13*Y13,0)</f>
        <v>0</v>
      </c>
      <c r="AO13" s="148">
        <f>AM13</f>
        <v>0</v>
      </c>
      <c r="AP13" s="148">
        <f>AN13</f>
        <v>0</v>
      </c>
      <c r="AQ13" s="149"/>
      <c r="AR13" s="150"/>
      <c r="AS13" s="151" t="s">
        <v>51</v>
      </c>
      <c r="AT13" s="150"/>
      <c r="AU13" s="105">
        <f>AY13+AZ13</f>
        <v>0</v>
      </c>
      <c r="AV13" s="152"/>
      <c r="AW13" s="152"/>
      <c r="AX13" s="152"/>
      <c r="AY13" s="152">
        <f>AO13</f>
        <v>0</v>
      </c>
      <c r="AZ13" s="152">
        <f>AP13</f>
        <v>0</v>
      </c>
      <c r="BA13" s="465" t="s">
        <v>102</v>
      </c>
    </row>
    <row r="14" spans="1:53" s="177" customFormat="1" ht="27.75" customHeight="1">
      <c r="A14" s="154"/>
      <c r="B14" s="154"/>
      <c r="C14" s="155"/>
      <c r="D14" s="155"/>
      <c r="E14" s="156"/>
      <c r="F14" s="156"/>
      <c r="G14" s="157"/>
      <c r="H14" s="155"/>
      <c r="I14" s="157"/>
      <c r="J14" s="158"/>
      <c r="K14" s="159"/>
      <c r="L14" s="158"/>
      <c r="M14" s="160"/>
      <c r="N14" s="158"/>
      <c r="O14" s="161"/>
      <c r="P14" s="155"/>
      <c r="Q14" s="162"/>
      <c r="R14" s="24"/>
      <c r="S14" s="163">
        <f>(YEAR(AD13)-YEAR(R14))*12+MONTH(AD13)-MONTH(R14)</f>
        <v>1487</v>
      </c>
      <c r="T14" s="164" t="str">
        <f>IF(R14&gt;=DATE(2023,7,1),"1800",IF(R14&gt;=DATE(2019,7,1),"1490",IF(R14&gt;=DATE(2018,7,1),"1390",IF(R14&gt;=DATE(2017,7,1),"1300",IF(R14&gt;=DATE(2016,5,1),"1210","1150")))))</f>
        <v>1150</v>
      </c>
      <c r="U14" s="165"/>
      <c r="V14" s="166">
        <f t="shared" ref="V14:V20" si="3">ROUND((((Q14+I14+O14+(M14*Q14)+(((Q14+I14+(M14*Q14))*K14)))*T14))*S14,0)</f>
        <v>0</v>
      </c>
      <c r="W14" s="167"/>
      <c r="X14" s="167"/>
      <c r="Y14" s="168"/>
      <c r="Z14" s="168"/>
      <c r="AA14" s="169"/>
      <c r="AB14" s="170"/>
      <c r="AC14" s="170"/>
      <c r="AD14" s="171"/>
      <c r="AE14" s="172"/>
      <c r="AF14" s="173"/>
      <c r="AG14" s="173"/>
      <c r="AH14" s="173"/>
      <c r="AI14" s="173"/>
      <c r="AJ14" s="173"/>
      <c r="AK14" s="173"/>
      <c r="AL14" s="174"/>
      <c r="AM14" s="174"/>
      <c r="AN14" s="174"/>
      <c r="AO14" s="174"/>
      <c r="AP14" s="174"/>
      <c r="AQ14" s="175"/>
      <c r="AR14" s="175"/>
      <c r="AS14" s="175"/>
      <c r="AT14" s="175"/>
      <c r="AU14" s="173"/>
      <c r="AV14" s="176"/>
      <c r="AW14" s="176"/>
      <c r="AX14" s="176"/>
      <c r="AY14" s="176"/>
      <c r="AZ14" s="176"/>
      <c r="BA14" s="466"/>
    </row>
    <row r="15" spans="1:53" s="177" customFormat="1" ht="27.75" customHeight="1">
      <c r="A15" s="178"/>
      <c r="B15" s="178"/>
      <c r="C15" s="179"/>
      <c r="D15" s="179"/>
      <c r="E15" s="180"/>
      <c r="F15" s="180"/>
      <c r="G15" s="181"/>
      <c r="H15" s="179"/>
      <c r="I15" s="181"/>
      <c r="J15" s="182"/>
      <c r="K15" s="183"/>
      <c r="L15" s="182"/>
      <c r="M15" s="184"/>
      <c r="N15" s="182"/>
      <c r="O15" s="185"/>
      <c r="P15" s="179"/>
      <c r="Q15" s="186"/>
      <c r="R15" s="25"/>
      <c r="S15" s="187">
        <f t="shared" ref="S15:S16" si="4">(YEAR(R14)-YEAR(R15))*12+MONTH(R14)-MONTH(R15)</f>
        <v>0</v>
      </c>
      <c r="T15" s="188" t="str">
        <f t="shared" ref="T15:T20" si="5">IF(R15&gt;=DATE(2023,7,1),"1800",IF(R15&gt;=DATE(2019,7,1),"1490",IF(R15&gt;=DATE(2018,7,1),"1390",IF(R15&gt;=DATE(2017,7,1),"1300",IF(R15&gt;=DATE(2016,5,1),"1210","1150")))))</f>
        <v>1150</v>
      </c>
      <c r="U15" s="189"/>
      <c r="V15" s="190">
        <f t="shared" si="3"/>
        <v>0</v>
      </c>
      <c r="W15" s="191"/>
      <c r="X15" s="191"/>
      <c r="Y15" s="192"/>
      <c r="Z15" s="192"/>
      <c r="AA15" s="193"/>
      <c r="AB15" s="194"/>
      <c r="AC15" s="194"/>
      <c r="AD15" s="195"/>
      <c r="AE15" s="196"/>
      <c r="AF15" s="197"/>
      <c r="AG15" s="197"/>
      <c r="AH15" s="197"/>
      <c r="AI15" s="197"/>
      <c r="AJ15" s="197"/>
      <c r="AK15" s="197"/>
      <c r="AL15" s="198"/>
      <c r="AM15" s="198"/>
      <c r="AN15" s="198"/>
      <c r="AO15" s="198"/>
      <c r="AP15" s="198"/>
      <c r="AQ15" s="199"/>
      <c r="AR15" s="199"/>
      <c r="AS15" s="199"/>
      <c r="AT15" s="199"/>
      <c r="AU15" s="197"/>
      <c r="AV15" s="200"/>
      <c r="AW15" s="200"/>
      <c r="AX15" s="200"/>
      <c r="AY15" s="200"/>
      <c r="AZ15" s="200"/>
      <c r="BA15" s="466"/>
    </row>
    <row r="16" spans="1:53" s="177" customFormat="1" ht="27.75" customHeight="1">
      <c r="A16" s="178"/>
      <c r="B16" s="178"/>
      <c r="C16" s="179"/>
      <c r="D16" s="179"/>
      <c r="E16" s="180"/>
      <c r="F16" s="180"/>
      <c r="G16" s="181"/>
      <c r="H16" s="179"/>
      <c r="I16" s="181"/>
      <c r="J16" s="182"/>
      <c r="K16" s="183"/>
      <c r="L16" s="182"/>
      <c r="M16" s="184"/>
      <c r="N16" s="182"/>
      <c r="O16" s="185"/>
      <c r="P16" s="179"/>
      <c r="Q16" s="186"/>
      <c r="R16" s="25"/>
      <c r="S16" s="187">
        <f t="shared" si="4"/>
        <v>0</v>
      </c>
      <c r="T16" s="188" t="str">
        <f t="shared" si="5"/>
        <v>1150</v>
      </c>
      <c r="U16" s="189"/>
      <c r="V16" s="190">
        <f t="shared" si="3"/>
        <v>0</v>
      </c>
      <c r="W16" s="191"/>
      <c r="X16" s="191"/>
      <c r="Y16" s="192"/>
      <c r="Z16" s="192"/>
      <c r="AA16" s="193"/>
      <c r="AB16" s="194"/>
      <c r="AC16" s="194"/>
      <c r="AD16" s="195"/>
      <c r="AE16" s="196"/>
      <c r="AF16" s="197"/>
      <c r="AG16" s="197"/>
      <c r="AH16" s="197"/>
      <c r="AI16" s="197"/>
      <c r="AJ16" s="197"/>
      <c r="AK16" s="197"/>
      <c r="AL16" s="198"/>
      <c r="AM16" s="198"/>
      <c r="AN16" s="198"/>
      <c r="AO16" s="198"/>
      <c r="AP16" s="198"/>
      <c r="AQ16" s="199"/>
      <c r="AR16" s="199"/>
      <c r="AS16" s="199"/>
      <c r="AT16" s="199"/>
      <c r="AU16" s="197"/>
      <c r="AV16" s="200"/>
      <c r="AW16" s="200"/>
      <c r="AX16" s="200"/>
      <c r="AY16" s="200"/>
      <c r="AZ16" s="200"/>
      <c r="BA16" s="466"/>
    </row>
    <row r="17" spans="1:53" s="177" customFormat="1" ht="27.75" customHeight="1">
      <c r="A17" s="178"/>
      <c r="B17" s="178"/>
      <c r="C17" s="179"/>
      <c r="D17" s="179"/>
      <c r="E17" s="180"/>
      <c r="F17" s="180"/>
      <c r="G17" s="181"/>
      <c r="H17" s="179"/>
      <c r="I17" s="181"/>
      <c r="J17" s="182"/>
      <c r="K17" s="183"/>
      <c r="L17" s="182"/>
      <c r="M17" s="184"/>
      <c r="N17" s="182"/>
      <c r="O17" s="181"/>
      <c r="P17" s="179"/>
      <c r="Q17" s="186"/>
      <c r="R17" s="25"/>
      <c r="S17" s="187">
        <v>0</v>
      </c>
      <c r="T17" s="188" t="str">
        <f t="shared" si="5"/>
        <v>1150</v>
      </c>
      <c r="U17" s="189"/>
      <c r="V17" s="190">
        <f t="shared" si="3"/>
        <v>0</v>
      </c>
      <c r="W17" s="191"/>
      <c r="X17" s="191"/>
      <c r="Y17" s="192"/>
      <c r="Z17" s="192"/>
      <c r="AA17" s="193"/>
      <c r="AB17" s="194"/>
      <c r="AC17" s="194"/>
      <c r="AD17" s="195"/>
      <c r="AE17" s="196"/>
      <c r="AF17" s="197"/>
      <c r="AG17" s="197"/>
      <c r="AH17" s="197"/>
      <c r="AI17" s="197"/>
      <c r="AJ17" s="197"/>
      <c r="AK17" s="197"/>
      <c r="AL17" s="198"/>
      <c r="AM17" s="198"/>
      <c r="AN17" s="198"/>
      <c r="AO17" s="198"/>
      <c r="AP17" s="198"/>
      <c r="AQ17" s="199"/>
      <c r="AR17" s="199"/>
      <c r="AS17" s="199"/>
      <c r="AT17" s="199"/>
      <c r="AU17" s="197"/>
      <c r="AV17" s="200"/>
      <c r="AW17" s="200"/>
      <c r="AX17" s="200"/>
      <c r="AY17" s="200"/>
      <c r="AZ17" s="200"/>
      <c r="BA17" s="466"/>
    </row>
    <row r="18" spans="1:53" s="177" customFormat="1" ht="27.75" customHeight="1">
      <c r="A18" s="178"/>
      <c r="B18" s="178"/>
      <c r="C18" s="179"/>
      <c r="D18" s="179"/>
      <c r="E18" s="180"/>
      <c r="F18" s="180"/>
      <c r="G18" s="181"/>
      <c r="H18" s="179"/>
      <c r="I18" s="181"/>
      <c r="J18" s="182"/>
      <c r="K18" s="183"/>
      <c r="L18" s="182"/>
      <c r="M18" s="184"/>
      <c r="N18" s="182"/>
      <c r="O18" s="181"/>
      <c r="P18" s="179"/>
      <c r="Q18" s="186"/>
      <c r="R18" s="25"/>
      <c r="S18" s="187">
        <f t="shared" ref="S18:S20" si="6">(YEAR(R17)-YEAR(R18))*12+MONTH(R17)-MONTH(R18)</f>
        <v>0</v>
      </c>
      <c r="T18" s="188" t="str">
        <f t="shared" si="5"/>
        <v>1150</v>
      </c>
      <c r="U18" s="189"/>
      <c r="V18" s="190">
        <f t="shared" si="3"/>
        <v>0</v>
      </c>
      <c r="W18" s="191"/>
      <c r="X18" s="191"/>
      <c r="Y18" s="192"/>
      <c r="Z18" s="192"/>
      <c r="AA18" s="193"/>
      <c r="AB18" s="194"/>
      <c r="AC18" s="194"/>
      <c r="AD18" s="195"/>
      <c r="AE18" s="196"/>
      <c r="AF18" s="197"/>
      <c r="AG18" s="197"/>
      <c r="AH18" s="197"/>
      <c r="AI18" s="197"/>
      <c r="AJ18" s="197"/>
      <c r="AK18" s="197"/>
      <c r="AL18" s="198"/>
      <c r="AM18" s="198"/>
      <c r="AN18" s="198"/>
      <c r="AO18" s="198"/>
      <c r="AP18" s="198"/>
      <c r="AQ18" s="199"/>
      <c r="AR18" s="199"/>
      <c r="AS18" s="199"/>
      <c r="AT18" s="199"/>
      <c r="AU18" s="197"/>
      <c r="AV18" s="200"/>
      <c r="AW18" s="200"/>
      <c r="AX18" s="200"/>
      <c r="AY18" s="200"/>
      <c r="AZ18" s="200"/>
      <c r="BA18" s="466"/>
    </row>
    <row r="19" spans="1:53" s="177" customFormat="1" ht="27.75" customHeight="1">
      <c r="A19" s="178"/>
      <c r="B19" s="178"/>
      <c r="C19" s="179"/>
      <c r="D19" s="179"/>
      <c r="E19" s="180"/>
      <c r="F19" s="180"/>
      <c r="G19" s="181"/>
      <c r="H19" s="179"/>
      <c r="I19" s="181"/>
      <c r="J19" s="182"/>
      <c r="K19" s="183"/>
      <c r="L19" s="182"/>
      <c r="M19" s="184"/>
      <c r="N19" s="182"/>
      <c r="O19" s="181"/>
      <c r="P19" s="179"/>
      <c r="Q19" s="186"/>
      <c r="R19" s="25"/>
      <c r="S19" s="187">
        <f t="shared" si="6"/>
        <v>0</v>
      </c>
      <c r="T19" s="188" t="str">
        <f t="shared" si="5"/>
        <v>1150</v>
      </c>
      <c r="U19" s="189"/>
      <c r="V19" s="190">
        <f t="shared" si="3"/>
        <v>0</v>
      </c>
      <c r="W19" s="191"/>
      <c r="X19" s="191"/>
      <c r="Y19" s="192"/>
      <c r="Z19" s="192"/>
      <c r="AA19" s="193"/>
      <c r="AB19" s="194"/>
      <c r="AC19" s="194"/>
      <c r="AD19" s="195"/>
      <c r="AE19" s="196"/>
      <c r="AF19" s="197"/>
      <c r="AG19" s="197"/>
      <c r="AH19" s="197"/>
      <c r="AI19" s="197"/>
      <c r="AJ19" s="197"/>
      <c r="AK19" s="197"/>
      <c r="AL19" s="198"/>
      <c r="AM19" s="198"/>
      <c r="AN19" s="198"/>
      <c r="AO19" s="198"/>
      <c r="AP19" s="198"/>
      <c r="AQ19" s="199"/>
      <c r="AR19" s="199"/>
      <c r="AS19" s="199"/>
      <c r="AT19" s="199"/>
      <c r="AU19" s="197"/>
      <c r="AV19" s="200"/>
      <c r="AW19" s="200"/>
      <c r="AX19" s="200"/>
      <c r="AY19" s="200"/>
      <c r="AZ19" s="200"/>
      <c r="BA19" s="466"/>
    </row>
    <row r="20" spans="1:53" s="177" customFormat="1" ht="27.75" customHeight="1">
      <c r="A20" s="201"/>
      <c r="B20" s="201"/>
      <c r="C20" s="202"/>
      <c r="D20" s="202"/>
      <c r="E20" s="203"/>
      <c r="F20" s="203"/>
      <c r="G20" s="204"/>
      <c r="H20" s="202"/>
      <c r="I20" s="204"/>
      <c r="J20" s="205"/>
      <c r="K20" s="206"/>
      <c r="L20" s="205"/>
      <c r="M20" s="207"/>
      <c r="N20" s="205"/>
      <c r="O20" s="204"/>
      <c r="P20" s="202"/>
      <c r="Q20" s="208"/>
      <c r="R20" s="209"/>
      <c r="S20" s="210">
        <f t="shared" si="6"/>
        <v>0</v>
      </c>
      <c r="T20" s="211" t="str">
        <f t="shared" si="5"/>
        <v>1150</v>
      </c>
      <c r="U20" s="212"/>
      <c r="V20" s="213">
        <f t="shared" si="3"/>
        <v>0</v>
      </c>
      <c r="W20" s="214"/>
      <c r="X20" s="214"/>
      <c r="Y20" s="215"/>
      <c r="Z20" s="215"/>
      <c r="AA20" s="216"/>
      <c r="AB20" s="217"/>
      <c r="AC20" s="217"/>
      <c r="AD20" s="218"/>
      <c r="AE20" s="219"/>
      <c r="AF20" s="220"/>
      <c r="AG20" s="220"/>
      <c r="AH20" s="220"/>
      <c r="AI20" s="220"/>
      <c r="AJ20" s="220"/>
      <c r="AK20" s="220"/>
      <c r="AL20" s="221"/>
      <c r="AM20" s="221"/>
      <c r="AN20" s="221"/>
      <c r="AO20" s="221"/>
      <c r="AP20" s="221"/>
      <c r="AQ20" s="222"/>
      <c r="AR20" s="222"/>
      <c r="AS20" s="222"/>
      <c r="AT20" s="222"/>
      <c r="AU20" s="220"/>
      <c r="AV20" s="223"/>
      <c r="AW20" s="223"/>
      <c r="AX20" s="223"/>
      <c r="AY20" s="223"/>
      <c r="AZ20" s="223"/>
      <c r="BA20" s="467"/>
    </row>
    <row r="21" spans="1:53" s="153" customFormat="1" ht="99" customHeight="1">
      <c r="A21" s="108">
        <v>2</v>
      </c>
      <c r="B21" s="108" t="s">
        <v>1</v>
      </c>
      <c r="C21" s="133">
        <v>28192</v>
      </c>
      <c r="D21" s="133" t="s">
        <v>94</v>
      </c>
      <c r="E21" s="108" t="s">
        <v>95</v>
      </c>
      <c r="F21" s="108" t="s">
        <v>96</v>
      </c>
      <c r="G21" s="134">
        <f>Q22</f>
        <v>0</v>
      </c>
      <c r="H21" s="133">
        <f>R22</f>
        <v>0</v>
      </c>
      <c r="I21" s="134"/>
      <c r="J21" s="135"/>
      <c r="K21" s="136"/>
      <c r="L21" s="137"/>
      <c r="M21" s="138"/>
      <c r="N21" s="135"/>
      <c r="O21" s="134"/>
      <c r="P21" s="133"/>
      <c r="Q21" s="134"/>
      <c r="R21" s="135"/>
      <c r="S21" s="134"/>
      <c r="T21" s="133"/>
      <c r="U21" s="139">
        <f>ROUND((G21+I21+O21+(M21*G21)+(((G21+I21+(M21*G21))*K21)))*1800,0)</f>
        <v>0</v>
      </c>
      <c r="V21" s="140">
        <f>ROUND(SUM(V22:V28)/60,0)</f>
        <v>0</v>
      </c>
      <c r="W21" s="251">
        <v>26</v>
      </c>
      <c r="X21" s="251">
        <v>1</v>
      </c>
      <c r="Y21" s="252">
        <f>(W21)+(IF(X21=0,0,IF(X21&lt;7,1/2,1)))</f>
        <v>26.5</v>
      </c>
      <c r="Z21" s="253"/>
      <c r="AA21" s="254">
        <f>Y21-20</f>
        <v>6.5</v>
      </c>
      <c r="AB21" s="255">
        <v>15</v>
      </c>
      <c r="AC21" s="256" t="s">
        <v>86</v>
      </c>
      <c r="AD21" s="257" t="s">
        <v>87</v>
      </c>
      <c r="AE21" s="258">
        <f>((YEAR(AD21)-YEAR(C21))*12+MONTH(AD21)-MONTH(C21))/12</f>
        <v>46.583333333333336</v>
      </c>
      <c r="AF21" s="250">
        <f>SUM(AG21:AI21)</f>
        <v>0</v>
      </c>
      <c r="AG21" s="250">
        <f>ROUND(V21*AB21,0)</f>
        <v>0</v>
      </c>
      <c r="AH21" s="250">
        <f>ROUND(V21*5,0)</f>
        <v>0</v>
      </c>
      <c r="AI21" s="250">
        <f>V21*AA21*1/2</f>
        <v>0</v>
      </c>
      <c r="AJ21" s="250"/>
      <c r="AK21" s="250">
        <f>AF21</f>
        <v>0</v>
      </c>
      <c r="AL21" s="259"/>
      <c r="AM21" s="259"/>
      <c r="AN21" s="259"/>
      <c r="AO21" s="259"/>
      <c r="AP21" s="259"/>
      <c r="AQ21" s="260" t="s">
        <v>51</v>
      </c>
      <c r="AR21" s="261"/>
      <c r="AS21" s="261"/>
      <c r="AT21" s="261"/>
      <c r="AU21" s="250">
        <f>SUM(AV21:AX21)</f>
        <v>0</v>
      </c>
      <c r="AV21" s="262">
        <f>ROUND(V21*AB21,0)</f>
        <v>0</v>
      </c>
      <c r="AW21" s="262">
        <f>ROUND(V21*5,0)</f>
        <v>0</v>
      </c>
      <c r="AX21" s="262">
        <f>ROUND(V21*AA21*1/2,0)</f>
        <v>0</v>
      </c>
      <c r="AY21" s="262"/>
      <c r="AZ21" s="262">
        <f>AU21</f>
        <v>0</v>
      </c>
      <c r="BA21" s="465" t="s">
        <v>100</v>
      </c>
    </row>
    <row r="22" spans="1:53" s="177" customFormat="1" ht="27.75" customHeight="1">
      <c r="A22" s="154"/>
      <c r="B22" s="154"/>
      <c r="C22" s="155"/>
      <c r="D22" s="155"/>
      <c r="E22" s="156"/>
      <c r="F22" s="156"/>
      <c r="G22" s="157"/>
      <c r="H22" s="155"/>
      <c r="I22" s="157"/>
      <c r="J22" s="158"/>
      <c r="K22" s="159"/>
      <c r="L22" s="158"/>
      <c r="M22" s="160"/>
      <c r="N22" s="158"/>
      <c r="O22" s="161"/>
      <c r="P22" s="155"/>
      <c r="Q22" s="162"/>
      <c r="R22" s="24"/>
      <c r="S22" s="163">
        <f>(YEAR(AD21)-YEAR(R22))*12+MONTH(AD21)-MONTH(R22)</f>
        <v>1485</v>
      </c>
      <c r="T22" s="164" t="str">
        <f>IF(R22&gt;=DATE(2023,7,1),"1800",IF(R22&gt;=DATE(2019,7,1),"1490",IF(R22&gt;=DATE(2018,7,1),"1390",IF(R22&gt;=DATE(2017,7,1),"1300",IF(R22&gt;=DATE(2016,5,1),"1210","1150")))))</f>
        <v>1150</v>
      </c>
      <c r="U22" s="165"/>
      <c r="V22" s="166">
        <f t="shared" ref="V22:V28" si="7">ROUND((((Q22+I22+O22+(M22*Q22)+(((Q22+I22+(M22*Q22))*K22)))*T22))*S22,0)</f>
        <v>0</v>
      </c>
      <c r="W22" s="167"/>
      <c r="X22" s="167"/>
      <c r="Y22" s="168"/>
      <c r="Z22" s="168"/>
      <c r="AA22" s="169"/>
      <c r="AB22" s="170"/>
      <c r="AC22" s="170"/>
      <c r="AD22" s="171"/>
      <c r="AE22" s="172"/>
      <c r="AF22" s="173"/>
      <c r="AG22" s="173"/>
      <c r="AH22" s="173"/>
      <c r="AI22" s="173"/>
      <c r="AJ22" s="173"/>
      <c r="AK22" s="173"/>
      <c r="AL22" s="174"/>
      <c r="AM22" s="174"/>
      <c r="AN22" s="174"/>
      <c r="AO22" s="174"/>
      <c r="AP22" s="174"/>
      <c r="AQ22" s="175"/>
      <c r="AR22" s="175"/>
      <c r="AS22" s="175"/>
      <c r="AT22" s="175"/>
      <c r="AU22" s="173"/>
      <c r="AV22" s="176"/>
      <c r="AW22" s="176"/>
      <c r="AX22" s="176"/>
      <c r="AY22" s="176"/>
      <c r="AZ22" s="176"/>
      <c r="BA22" s="466"/>
    </row>
    <row r="23" spans="1:53" s="177" customFormat="1" ht="27.75" customHeight="1">
      <c r="A23" s="178"/>
      <c r="B23" s="178"/>
      <c r="C23" s="179"/>
      <c r="D23" s="179"/>
      <c r="E23" s="180"/>
      <c r="F23" s="180"/>
      <c r="G23" s="181"/>
      <c r="H23" s="179"/>
      <c r="I23" s="181"/>
      <c r="J23" s="182"/>
      <c r="K23" s="183"/>
      <c r="L23" s="182"/>
      <c r="M23" s="184"/>
      <c r="N23" s="182"/>
      <c r="O23" s="185"/>
      <c r="P23" s="179"/>
      <c r="Q23" s="186"/>
      <c r="R23" s="25"/>
      <c r="S23" s="187">
        <f t="shared" ref="S23:S28" si="8">(YEAR(R22)-YEAR(R23))*12+MONTH(R22)-MONTH(R23)</f>
        <v>0</v>
      </c>
      <c r="T23" s="188" t="str">
        <f t="shared" ref="T23:T28" si="9">IF(R23&gt;=DATE(2023,7,1),"1800",IF(R23&gt;=DATE(2019,7,1),"1490",IF(R23&gt;=DATE(2018,7,1),"1390",IF(R23&gt;=DATE(2017,7,1),"1300",IF(R23&gt;=DATE(2016,5,1),"1210","1150")))))</f>
        <v>1150</v>
      </c>
      <c r="U23" s="189"/>
      <c r="V23" s="190">
        <f t="shared" si="7"/>
        <v>0</v>
      </c>
      <c r="W23" s="191"/>
      <c r="X23" s="191"/>
      <c r="Y23" s="192"/>
      <c r="Z23" s="192"/>
      <c r="AA23" s="193"/>
      <c r="AB23" s="194"/>
      <c r="AC23" s="194"/>
      <c r="AD23" s="195"/>
      <c r="AE23" s="196"/>
      <c r="AF23" s="197"/>
      <c r="AG23" s="197"/>
      <c r="AH23" s="197"/>
      <c r="AI23" s="197"/>
      <c r="AJ23" s="197"/>
      <c r="AK23" s="197"/>
      <c r="AL23" s="198"/>
      <c r="AM23" s="198"/>
      <c r="AN23" s="198"/>
      <c r="AO23" s="198"/>
      <c r="AP23" s="198"/>
      <c r="AQ23" s="199"/>
      <c r="AR23" s="199"/>
      <c r="AS23" s="199"/>
      <c r="AT23" s="199"/>
      <c r="AU23" s="197"/>
      <c r="AV23" s="200"/>
      <c r="AW23" s="200"/>
      <c r="AX23" s="200"/>
      <c r="AY23" s="200"/>
      <c r="AZ23" s="200"/>
      <c r="BA23" s="466"/>
    </row>
    <row r="24" spans="1:53" s="177" customFormat="1" ht="27.75" customHeight="1">
      <c r="A24" s="178"/>
      <c r="B24" s="178"/>
      <c r="C24" s="179"/>
      <c r="D24" s="179"/>
      <c r="E24" s="180"/>
      <c r="F24" s="180"/>
      <c r="G24" s="181"/>
      <c r="H24" s="179"/>
      <c r="I24" s="181"/>
      <c r="J24" s="182"/>
      <c r="K24" s="183"/>
      <c r="L24" s="182"/>
      <c r="M24" s="184"/>
      <c r="N24" s="182"/>
      <c r="O24" s="185"/>
      <c r="P24" s="179"/>
      <c r="Q24" s="186"/>
      <c r="R24" s="25"/>
      <c r="S24" s="187">
        <f t="shared" si="8"/>
        <v>0</v>
      </c>
      <c r="T24" s="188" t="str">
        <f t="shared" si="9"/>
        <v>1150</v>
      </c>
      <c r="U24" s="189"/>
      <c r="V24" s="190">
        <f t="shared" si="7"/>
        <v>0</v>
      </c>
      <c r="W24" s="191"/>
      <c r="X24" s="191"/>
      <c r="Y24" s="192"/>
      <c r="Z24" s="192"/>
      <c r="AA24" s="193"/>
      <c r="AB24" s="194"/>
      <c r="AC24" s="194"/>
      <c r="AD24" s="195"/>
      <c r="AE24" s="196"/>
      <c r="AF24" s="197"/>
      <c r="AG24" s="197"/>
      <c r="AH24" s="197"/>
      <c r="AI24" s="197"/>
      <c r="AJ24" s="197"/>
      <c r="AK24" s="197"/>
      <c r="AL24" s="198"/>
      <c r="AM24" s="198"/>
      <c r="AN24" s="198"/>
      <c r="AO24" s="198"/>
      <c r="AP24" s="198"/>
      <c r="AQ24" s="199"/>
      <c r="AR24" s="199"/>
      <c r="AS24" s="199"/>
      <c r="AT24" s="199"/>
      <c r="AU24" s="197"/>
      <c r="AV24" s="200"/>
      <c r="AW24" s="200"/>
      <c r="AX24" s="200"/>
      <c r="AY24" s="200"/>
      <c r="AZ24" s="200"/>
      <c r="BA24" s="466"/>
    </row>
    <row r="25" spans="1:53" s="177" customFormat="1" ht="27.75" customHeight="1">
      <c r="A25" s="178"/>
      <c r="B25" s="178"/>
      <c r="C25" s="179"/>
      <c r="D25" s="179"/>
      <c r="E25" s="180"/>
      <c r="F25" s="180"/>
      <c r="G25" s="181"/>
      <c r="H25" s="179"/>
      <c r="I25" s="181"/>
      <c r="J25" s="182"/>
      <c r="K25" s="183"/>
      <c r="L25" s="182"/>
      <c r="M25" s="184"/>
      <c r="N25" s="182"/>
      <c r="O25" s="181"/>
      <c r="P25" s="179"/>
      <c r="Q25" s="186"/>
      <c r="R25" s="25"/>
      <c r="S25" s="187">
        <v>0</v>
      </c>
      <c r="T25" s="188" t="str">
        <f t="shared" si="9"/>
        <v>1150</v>
      </c>
      <c r="U25" s="189"/>
      <c r="V25" s="190">
        <f t="shared" si="7"/>
        <v>0</v>
      </c>
      <c r="W25" s="191"/>
      <c r="X25" s="191"/>
      <c r="Y25" s="192"/>
      <c r="Z25" s="192"/>
      <c r="AA25" s="193"/>
      <c r="AB25" s="194"/>
      <c r="AC25" s="194"/>
      <c r="AD25" s="195"/>
      <c r="AE25" s="196"/>
      <c r="AF25" s="197"/>
      <c r="AG25" s="197"/>
      <c r="AH25" s="197"/>
      <c r="AI25" s="197"/>
      <c r="AJ25" s="197"/>
      <c r="AK25" s="197"/>
      <c r="AL25" s="198"/>
      <c r="AM25" s="198"/>
      <c r="AN25" s="198"/>
      <c r="AO25" s="198"/>
      <c r="AP25" s="198"/>
      <c r="AQ25" s="199"/>
      <c r="AR25" s="199"/>
      <c r="AS25" s="199"/>
      <c r="AT25" s="199"/>
      <c r="AU25" s="197"/>
      <c r="AV25" s="200"/>
      <c r="AW25" s="200"/>
      <c r="AX25" s="200"/>
      <c r="AY25" s="200"/>
      <c r="AZ25" s="200"/>
      <c r="BA25" s="466"/>
    </row>
    <row r="26" spans="1:53" s="177" customFormat="1" ht="27.75" customHeight="1">
      <c r="A26" s="178"/>
      <c r="B26" s="178"/>
      <c r="C26" s="179"/>
      <c r="D26" s="179"/>
      <c r="E26" s="180"/>
      <c r="F26" s="180"/>
      <c r="G26" s="181"/>
      <c r="H26" s="179"/>
      <c r="I26" s="181"/>
      <c r="J26" s="182"/>
      <c r="K26" s="183"/>
      <c r="L26" s="182"/>
      <c r="M26" s="184"/>
      <c r="N26" s="182"/>
      <c r="O26" s="181"/>
      <c r="P26" s="179"/>
      <c r="Q26" s="186"/>
      <c r="R26" s="25"/>
      <c r="S26" s="187">
        <f t="shared" si="8"/>
        <v>0</v>
      </c>
      <c r="T26" s="188" t="str">
        <f t="shared" si="9"/>
        <v>1150</v>
      </c>
      <c r="U26" s="189"/>
      <c r="V26" s="190">
        <f t="shared" si="7"/>
        <v>0</v>
      </c>
      <c r="W26" s="191"/>
      <c r="X26" s="191"/>
      <c r="Y26" s="192"/>
      <c r="Z26" s="192"/>
      <c r="AA26" s="193"/>
      <c r="AB26" s="194"/>
      <c r="AC26" s="194"/>
      <c r="AD26" s="195"/>
      <c r="AE26" s="196"/>
      <c r="AF26" s="197"/>
      <c r="AG26" s="197"/>
      <c r="AH26" s="197"/>
      <c r="AI26" s="197"/>
      <c r="AJ26" s="197"/>
      <c r="AK26" s="197"/>
      <c r="AL26" s="198"/>
      <c r="AM26" s="198"/>
      <c r="AN26" s="198"/>
      <c r="AO26" s="198"/>
      <c r="AP26" s="198"/>
      <c r="AQ26" s="199"/>
      <c r="AR26" s="199"/>
      <c r="AS26" s="199"/>
      <c r="AT26" s="199"/>
      <c r="AU26" s="197"/>
      <c r="AV26" s="200"/>
      <c r="AW26" s="200"/>
      <c r="AX26" s="200"/>
      <c r="AY26" s="200"/>
      <c r="AZ26" s="200"/>
      <c r="BA26" s="466"/>
    </row>
    <row r="27" spans="1:53" s="177" customFormat="1" ht="27.75" customHeight="1">
      <c r="A27" s="178"/>
      <c r="B27" s="178"/>
      <c r="C27" s="179"/>
      <c r="D27" s="179"/>
      <c r="E27" s="180"/>
      <c r="F27" s="180"/>
      <c r="G27" s="181"/>
      <c r="H27" s="179"/>
      <c r="I27" s="181"/>
      <c r="J27" s="182"/>
      <c r="K27" s="183"/>
      <c r="L27" s="182"/>
      <c r="M27" s="184"/>
      <c r="N27" s="182"/>
      <c r="O27" s="181"/>
      <c r="P27" s="179"/>
      <c r="Q27" s="186"/>
      <c r="R27" s="25"/>
      <c r="S27" s="187">
        <f t="shared" si="8"/>
        <v>0</v>
      </c>
      <c r="T27" s="188" t="str">
        <f t="shared" si="9"/>
        <v>1150</v>
      </c>
      <c r="U27" s="189"/>
      <c r="V27" s="190">
        <f t="shared" si="7"/>
        <v>0</v>
      </c>
      <c r="W27" s="191"/>
      <c r="X27" s="191"/>
      <c r="Y27" s="192"/>
      <c r="Z27" s="192"/>
      <c r="AA27" s="193"/>
      <c r="AB27" s="194"/>
      <c r="AC27" s="194"/>
      <c r="AD27" s="195"/>
      <c r="AE27" s="196"/>
      <c r="AF27" s="197"/>
      <c r="AG27" s="197"/>
      <c r="AH27" s="197"/>
      <c r="AI27" s="197"/>
      <c r="AJ27" s="197"/>
      <c r="AK27" s="197"/>
      <c r="AL27" s="198"/>
      <c r="AM27" s="198"/>
      <c r="AN27" s="198"/>
      <c r="AO27" s="198"/>
      <c r="AP27" s="198"/>
      <c r="AQ27" s="199"/>
      <c r="AR27" s="199"/>
      <c r="AS27" s="199"/>
      <c r="AT27" s="199"/>
      <c r="AU27" s="197"/>
      <c r="AV27" s="200"/>
      <c r="AW27" s="200"/>
      <c r="AX27" s="200"/>
      <c r="AY27" s="200"/>
      <c r="AZ27" s="200"/>
      <c r="BA27" s="466"/>
    </row>
    <row r="28" spans="1:53" s="177" customFormat="1" ht="27.75" customHeight="1">
      <c r="A28" s="201"/>
      <c r="B28" s="201"/>
      <c r="C28" s="202"/>
      <c r="D28" s="202"/>
      <c r="E28" s="203"/>
      <c r="F28" s="203"/>
      <c r="G28" s="204"/>
      <c r="H28" s="202"/>
      <c r="I28" s="204"/>
      <c r="J28" s="205"/>
      <c r="K28" s="206"/>
      <c r="L28" s="205"/>
      <c r="M28" s="207"/>
      <c r="N28" s="205"/>
      <c r="O28" s="204"/>
      <c r="P28" s="202"/>
      <c r="Q28" s="208"/>
      <c r="R28" s="209"/>
      <c r="S28" s="210">
        <f t="shared" si="8"/>
        <v>0</v>
      </c>
      <c r="T28" s="211" t="str">
        <f t="shared" si="9"/>
        <v>1150</v>
      </c>
      <c r="U28" s="212"/>
      <c r="V28" s="213">
        <f t="shared" si="7"/>
        <v>0</v>
      </c>
      <c r="W28" s="214"/>
      <c r="X28" s="214"/>
      <c r="Y28" s="215"/>
      <c r="Z28" s="215"/>
      <c r="AA28" s="216"/>
      <c r="AB28" s="217"/>
      <c r="AC28" s="217"/>
      <c r="AD28" s="218"/>
      <c r="AE28" s="219"/>
      <c r="AF28" s="220"/>
      <c r="AG28" s="220"/>
      <c r="AH28" s="220"/>
      <c r="AI28" s="220"/>
      <c r="AJ28" s="220"/>
      <c r="AK28" s="220"/>
      <c r="AL28" s="221"/>
      <c r="AM28" s="221"/>
      <c r="AN28" s="221"/>
      <c r="AO28" s="221"/>
      <c r="AP28" s="221"/>
      <c r="AQ28" s="222"/>
      <c r="AR28" s="222"/>
      <c r="AS28" s="222"/>
      <c r="AT28" s="222"/>
      <c r="AU28" s="220"/>
      <c r="AV28" s="223"/>
      <c r="AW28" s="223"/>
      <c r="AX28" s="223"/>
      <c r="AY28" s="223"/>
      <c r="AZ28" s="223"/>
      <c r="BA28" s="467"/>
    </row>
    <row r="29" spans="1:53" s="177" customFormat="1" ht="23.25" customHeight="1">
      <c r="A29" s="10" t="s">
        <v>50</v>
      </c>
      <c r="B29" s="468" t="s">
        <v>83</v>
      </c>
      <c r="C29" s="469"/>
      <c r="D29" s="469"/>
      <c r="E29" s="470"/>
      <c r="F29" s="11"/>
      <c r="G29" s="15"/>
      <c r="H29" s="224"/>
      <c r="I29" s="225"/>
      <c r="J29" s="226"/>
      <c r="K29" s="227"/>
      <c r="L29" s="228"/>
      <c r="M29" s="229"/>
      <c r="N29" s="14"/>
      <c r="O29" s="15"/>
      <c r="P29" s="224"/>
      <c r="Q29" s="230"/>
      <c r="R29" s="226"/>
      <c r="S29" s="16"/>
      <c r="T29" s="224"/>
      <c r="U29" s="131"/>
      <c r="V29" s="18"/>
      <c r="W29" s="19"/>
      <c r="X29" s="19"/>
      <c r="Y29" s="20"/>
      <c r="Z29" s="20"/>
      <c r="AA29" s="21"/>
      <c r="AB29" s="22"/>
      <c r="AC29" s="22"/>
      <c r="AD29" s="129"/>
      <c r="AE29" s="22"/>
      <c r="AF29" s="17">
        <f>AF30+AF40</f>
        <v>0</v>
      </c>
      <c r="AG29" s="17">
        <f t="shared" ref="AG29:AZ29" si="10">AG30+AG40</f>
        <v>0</v>
      </c>
      <c r="AH29" s="17">
        <f t="shared" si="10"/>
        <v>0</v>
      </c>
      <c r="AI29" s="17">
        <f t="shared" si="10"/>
        <v>0</v>
      </c>
      <c r="AJ29" s="17">
        <f t="shared" si="10"/>
        <v>0</v>
      </c>
      <c r="AK29" s="17">
        <f t="shared" si="10"/>
        <v>0</v>
      </c>
      <c r="AL29" s="17">
        <f t="shared" si="10"/>
        <v>0</v>
      </c>
      <c r="AM29" s="17">
        <f t="shared" si="10"/>
        <v>0</v>
      </c>
      <c r="AN29" s="17">
        <f t="shared" si="10"/>
        <v>0</v>
      </c>
      <c r="AO29" s="17">
        <f t="shared" si="10"/>
        <v>0</v>
      </c>
      <c r="AP29" s="17">
        <f t="shared" si="10"/>
        <v>0</v>
      </c>
      <c r="AQ29" s="17"/>
      <c r="AR29" s="17"/>
      <c r="AS29" s="17"/>
      <c r="AT29" s="17"/>
      <c r="AU29" s="17">
        <f t="shared" si="10"/>
        <v>0</v>
      </c>
      <c r="AV29" s="17">
        <f t="shared" si="10"/>
        <v>0</v>
      </c>
      <c r="AW29" s="17">
        <f t="shared" si="10"/>
        <v>0</v>
      </c>
      <c r="AX29" s="17">
        <f t="shared" si="10"/>
        <v>0</v>
      </c>
      <c r="AY29" s="17">
        <f t="shared" si="10"/>
        <v>0</v>
      </c>
      <c r="AZ29" s="17">
        <f t="shared" si="10"/>
        <v>0</v>
      </c>
      <c r="BA29" s="231"/>
    </row>
    <row r="30" spans="1:53" s="263" customFormat="1" ht="60" customHeight="1">
      <c r="A30" s="232">
        <v>3</v>
      </c>
      <c r="B30" s="108" t="s">
        <v>1</v>
      </c>
      <c r="C30" s="233" t="s">
        <v>84</v>
      </c>
      <c r="D30" s="234" t="s">
        <v>54</v>
      </c>
      <c r="E30" s="235" t="s">
        <v>85</v>
      </c>
      <c r="F30" s="235" t="s">
        <v>107</v>
      </c>
      <c r="G30" s="236">
        <f>Q31</f>
        <v>0</v>
      </c>
      <c r="H30" s="237">
        <f>R31</f>
        <v>0</v>
      </c>
      <c r="I30" s="238">
        <f>I31</f>
        <v>0</v>
      </c>
      <c r="J30" s="239">
        <f>J31</f>
        <v>0</v>
      </c>
      <c r="K30" s="240">
        <f>K31</f>
        <v>0</v>
      </c>
      <c r="L30" s="241">
        <f>L31</f>
        <v>0</v>
      </c>
      <c r="M30" s="242"/>
      <c r="N30" s="243"/>
      <c r="O30" s="244"/>
      <c r="P30" s="245"/>
      <c r="Q30" s="236"/>
      <c r="R30" s="246"/>
      <c r="S30" s="247"/>
      <c r="T30" s="248"/>
      <c r="U30" s="249">
        <f>ROUND((G30+I30+O30+(M30*G30)+(((G30+I30+(M30*G30))*K30)))*1800,0)</f>
        <v>0</v>
      </c>
      <c r="V30" s="250">
        <f>ROUND(SUM(V31:V39)/60,0)</f>
        <v>0</v>
      </c>
      <c r="W30" s="251">
        <v>26</v>
      </c>
      <c r="X30" s="251">
        <v>1</v>
      </c>
      <c r="Y30" s="252">
        <f>(W30)+(IF(X30=0,0,IF(X30&lt;7,1/2,1)))</f>
        <v>26.5</v>
      </c>
      <c r="Z30" s="253"/>
      <c r="AA30" s="254">
        <f>Y30-20</f>
        <v>6.5</v>
      </c>
      <c r="AB30" s="255">
        <v>15</v>
      </c>
      <c r="AC30" s="256" t="s">
        <v>86</v>
      </c>
      <c r="AD30" s="257" t="s">
        <v>87</v>
      </c>
      <c r="AE30" s="258">
        <f>((YEAR(AD30)-YEAR(C30))*12+MONTH(AD30)-MONTH(C30))/12</f>
        <v>52.833333333333336</v>
      </c>
      <c r="AF30" s="250">
        <f>SUM(AG30:AI30)</f>
        <v>0</v>
      </c>
      <c r="AG30" s="250">
        <f>ROUND(V30*AB30,0)</f>
        <v>0</v>
      </c>
      <c r="AH30" s="250">
        <f>ROUND(V30*5,0)</f>
        <v>0</v>
      </c>
      <c r="AI30" s="250">
        <f>V30*AA30*1/2</f>
        <v>0</v>
      </c>
      <c r="AJ30" s="250"/>
      <c r="AK30" s="250">
        <f>AF30</f>
        <v>0</v>
      </c>
      <c r="AL30" s="259"/>
      <c r="AM30" s="259"/>
      <c r="AN30" s="259"/>
      <c r="AO30" s="259"/>
      <c r="AP30" s="259"/>
      <c r="AQ30" s="260" t="s">
        <v>51</v>
      </c>
      <c r="AR30" s="261"/>
      <c r="AS30" s="261"/>
      <c r="AT30" s="261"/>
      <c r="AU30" s="250">
        <f>SUM(AV30:AX30)</f>
        <v>0</v>
      </c>
      <c r="AV30" s="262">
        <f>ROUND(V30*AB30,0)</f>
        <v>0</v>
      </c>
      <c r="AW30" s="262">
        <f>ROUND(V30*5,0)</f>
        <v>0</v>
      </c>
      <c r="AX30" s="262">
        <f>ROUND(V30*AA30*1/2,0)</f>
        <v>0</v>
      </c>
      <c r="AY30" s="262"/>
      <c r="AZ30" s="262">
        <f>AU30</f>
        <v>0</v>
      </c>
      <c r="BA30" s="473" t="s">
        <v>101</v>
      </c>
    </row>
    <row r="31" spans="1:53" s="294" customFormat="1" ht="21" customHeight="1">
      <c r="A31" s="264"/>
      <c r="B31" s="265"/>
      <c r="C31" s="266"/>
      <c r="D31" s="267"/>
      <c r="E31" s="268"/>
      <c r="F31" s="268"/>
      <c r="G31" s="269"/>
      <c r="H31" s="270"/>
      <c r="I31" s="271"/>
      <c r="J31" s="272">
        <f t="shared" ref="J31:J39" si="11">R31</f>
        <v>0</v>
      </c>
      <c r="K31" s="273"/>
      <c r="L31" s="272">
        <f t="shared" ref="L31:L39" si="12">R31</f>
        <v>0</v>
      </c>
      <c r="M31" s="274"/>
      <c r="N31" s="275"/>
      <c r="O31" s="276"/>
      <c r="P31" s="275"/>
      <c r="Q31" s="277"/>
      <c r="R31" s="272"/>
      <c r="S31" s="278">
        <f>(YEAR(AD30)-YEAR(R31))*12+MONTH(AD30)-MONTH(R31)</f>
        <v>1485</v>
      </c>
      <c r="T31" s="279" t="str">
        <f>IF(R31&gt;=DATE(2023,7,1),"1800",IF(R31&gt;=DATE(2019,7,1),"1490",IF(R31&gt;=DATE(2018,7,1),"1390",IF(R31&gt;=DATE(2017,7,1),"1300",IF(R31&gt;=DATE(2016,5,1),"1210","1150")))))</f>
        <v>1150</v>
      </c>
      <c r="U31" s="280"/>
      <c r="V31" s="281">
        <f>ROUND((((Q31+I31+O31+(M31*Q31)+(((Q31+I31+(M31*Q31))*K31)))*T31))*S31,0)</f>
        <v>0</v>
      </c>
      <c r="W31" s="282"/>
      <c r="X31" s="282"/>
      <c r="Y31" s="283"/>
      <c r="Z31" s="284"/>
      <c r="AA31" s="285"/>
      <c r="AB31" s="286"/>
      <c r="AC31" s="286"/>
      <c r="AD31" s="287"/>
      <c r="AE31" s="288"/>
      <c r="AF31" s="289"/>
      <c r="AG31" s="289"/>
      <c r="AH31" s="289"/>
      <c r="AI31" s="289"/>
      <c r="AJ31" s="289"/>
      <c r="AK31" s="289"/>
      <c r="AL31" s="290"/>
      <c r="AM31" s="290"/>
      <c r="AN31" s="290"/>
      <c r="AO31" s="290"/>
      <c r="AP31" s="290"/>
      <c r="AQ31" s="291"/>
      <c r="AR31" s="292"/>
      <c r="AS31" s="292"/>
      <c r="AT31" s="292"/>
      <c r="AU31" s="289"/>
      <c r="AV31" s="293"/>
      <c r="AW31" s="293"/>
      <c r="AX31" s="293"/>
      <c r="AY31" s="293"/>
      <c r="AZ31" s="293"/>
      <c r="BA31" s="474"/>
    </row>
    <row r="32" spans="1:53" s="322" customFormat="1" ht="21" customHeight="1">
      <c r="A32" s="295" t="str">
        <f>IF(D32="","",COUNTA($E$30:E32))</f>
        <v/>
      </c>
      <c r="B32" s="296"/>
      <c r="C32" s="297"/>
      <c r="D32" s="298"/>
      <c r="E32" s="299"/>
      <c r="F32" s="299"/>
      <c r="G32" s="300"/>
      <c r="H32" s="301"/>
      <c r="I32" s="302"/>
      <c r="J32" s="33">
        <f t="shared" si="11"/>
        <v>0</v>
      </c>
      <c r="K32" s="303"/>
      <c r="L32" s="33">
        <f t="shared" si="12"/>
        <v>0</v>
      </c>
      <c r="M32" s="304"/>
      <c r="N32" s="305"/>
      <c r="O32" s="306"/>
      <c r="P32" s="305"/>
      <c r="Q32" s="307"/>
      <c r="R32" s="33"/>
      <c r="S32" s="308">
        <f t="shared" ref="S32:S39" si="13">(YEAR(R31)-YEAR(R32))*12+MONTH(R31)-MONTH(R32)</f>
        <v>0</v>
      </c>
      <c r="T32" s="309" t="str">
        <f>IF(R32&gt;=DATE(2023,7,1),"1800",IF(R32&gt;=DATE(2019,7,1),"1490",IF(R32&gt;=DATE(2018,7,1),"1390",IF(R32&gt;=DATE(2017,7,1),"1300",IF(R32&gt;=DATE(2016,5,1),"1210","1150")))))</f>
        <v>1150</v>
      </c>
      <c r="U32" s="310"/>
      <c r="V32" s="311">
        <f>ROUND((((Q32+I32+O32+(M32*Q32)+(((Q32+I32+(M32*Q32))*K32)))*T32))*S32,0)</f>
        <v>0</v>
      </c>
      <c r="W32" s="312"/>
      <c r="X32" s="312"/>
      <c r="Y32" s="313"/>
      <c r="Z32" s="313"/>
      <c r="AA32" s="314"/>
      <c r="AB32" s="315"/>
      <c r="AC32" s="315"/>
      <c r="AD32" s="316"/>
      <c r="AE32" s="317"/>
      <c r="AF32" s="318"/>
      <c r="AG32" s="318"/>
      <c r="AH32" s="318"/>
      <c r="AI32" s="318"/>
      <c r="AJ32" s="318"/>
      <c r="AK32" s="318"/>
      <c r="AL32" s="319"/>
      <c r="AM32" s="319"/>
      <c r="AN32" s="319"/>
      <c r="AO32" s="319"/>
      <c r="AP32" s="319"/>
      <c r="AQ32" s="320"/>
      <c r="AR32" s="320"/>
      <c r="AS32" s="320"/>
      <c r="AT32" s="320"/>
      <c r="AU32" s="318"/>
      <c r="AV32" s="321"/>
      <c r="AW32" s="321"/>
      <c r="AX32" s="321"/>
      <c r="AY32" s="321"/>
      <c r="AZ32" s="321"/>
      <c r="BA32" s="474"/>
    </row>
    <row r="33" spans="1:61" s="322" customFormat="1" ht="21" customHeight="1">
      <c r="A33" s="295" t="str">
        <f>IF(D33="","",COUNTA($E$30:E33))</f>
        <v/>
      </c>
      <c r="B33" s="296"/>
      <c r="C33" s="297"/>
      <c r="D33" s="298"/>
      <c r="E33" s="299"/>
      <c r="F33" s="299"/>
      <c r="G33" s="300"/>
      <c r="H33" s="301"/>
      <c r="I33" s="302"/>
      <c r="J33" s="33">
        <f t="shared" si="11"/>
        <v>0</v>
      </c>
      <c r="K33" s="303"/>
      <c r="L33" s="33">
        <f t="shared" si="12"/>
        <v>0</v>
      </c>
      <c r="M33" s="304"/>
      <c r="N33" s="305"/>
      <c r="O33" s="306"/>
      <c r="P33" s="305"/>
      <c r="Q33" s="307"/>
      <c r="R33" s="33"/>
      <c r="S33" s="308">
        <f t="shared" si="13"/>
        <v>0</v>
      </c>
      <c r="T33" s="309" t="str">
        <f>IF(R33&gt;=DATE(2023,7,1),"1800",IF(R33&gt;=DATE(2019,7,1),"1490",IF(R33&gt;=DATE(2018,7,1),"1390",IF(R33&gt;=DATE(2017,7,1),"1300",IF(R33&gt;=DATE(2016,5,1),"1210","1150")))))</f>
        <v>1150</v>
      </c>
      <c r="U33" s="310"/>
      <c r="V33" s="311">
        <f>ROUND((((Q33+I33+O33+(M33*Q33)+(((Q33+I33+(M33*Q33))*K33)))*T33))*S33,0)</f>
        <v>0</v>
      </c>
      <c r="W33" s="312"/>
      <c r="X33" s="312"/>
      <c r="Y33" s="313"/>
      <c r="Z33" s="313"/>
      <c r="AA33" s="314"/>
      <c r="AB33" s="315"/>
      <c r="AC33" s="315"/>
      <c r="AD33" s="316"/>
      <c r="AE33" s="317"/>
      <c r="AF33" s="318"/>
      <c r="AG33" s="318"/>
      <c r="AH33" s="318"/>
      <c r="AI33" s="318"/>
      <c r="AJ33" s="318"/>
      <c r="AK33" s="318"/>
      <c r="AL33" s="319"/>
      <c r="AM33" s="319"/>
      <c r="AN33" s="319"/>
      <c r="AO33" s="319"/>
      <c r="AP33" s="319"/>
      <c r="AQ33" s="320"/>
      <c r="AR33" s="320"/>
      <c r="AS33" s="320"/>
      <c r="AT33" s="320"/>
      <c r="AU33" s="318"/>
      <c r="AV33" s="321"/>
      <c r="AW33" s="321"/>
      <c r="AX33" s="321"/>
      <c r="AY33" s="321"/>
      <c r="AZ33" s="321"/>
      <c r="BA33" s="474"/>
    </row>
    <row r="34" spans="1:61" s="322" customFormat="1" ht="21" customHeight="1">
      <c r="A34" s="295" t="str">
        <f>IF(D34="","",COUNTA($E$30:E34))</f>
        <v/>
      </c>
      <c r="B34" s="296"/>
      <c r="C34" s="297"/>
      <c r="D34" s="298"/>
      <c r="E34" s="299"/>
      <c r="F34" s="299"/>
      <c r="G34" s="300"/>
      <c r="H34" s="301"/>
      <c r="I34" s="35"/>
      <c r="J34" s="33">
        <f t="shared" si="11"/>
        <v>0</v>
      </c>
      <c r="K34" s="303"/>
      <c r="L34" s="33">
        <f t="shared" si="12"/>
        <v>0</v>
      </c>
      <c r="M34" s="304"/>
      <c r="N34" s="305"/>
      <c r="O34" s="306"/>
      <c r="P34" s="305"/>
      <c r="Q34" s="307"/>
      <c r="R34" s="33"/>
      <c r="S34" s="308">
        <f t="shared" si="13"/>
        <v>0</v>
      </c>
      <c r="T34" s="305" t="str">
        <f>IF(R34&gt;=DATE(2019,7,1),"1490",IF(R34&gt;=DATE(2018,7,1),"1390",IF(R34&gt;=DATE(2017,7,1),"1300",IF(R34&gt;=DATE(2016,5,1),"1210","1150"))))</f>
        <v>1150</v>
      </c>
      <c r="U34" s="310"/>
      <c r="V34" s="311">
        <f>ROUND((((Q34+I34+O34+(M34*Q34)+(((Q34+I34+(M34*Q34))*K34)))*T34))*S34,0)</f>
        <v>0</v>
      </c>
      <c r="W34" s="312"/>
      <c r="X34" s="312"/>
      <c r="Y34" s="313"/>
      <c r="Z34" s="313"/>
      <c r="AA34" s="314"/>
      <c r="AB34" s="315"/>
      <c r="AC34" s="315"/>
      <c r="AD34" s="316"/>
      <c r="AE34" s="317"/>
      <c r="AF34" s="318"/>
      <c r="AG34" s="318"/>
      <c r="AH34" s="318"/>
      <c r="AI34" s="318"/>
      <c r="AJ34" s="318"/>
      <c r="AK34" s="318"/>
      <c r="AL34" s="323"/>
      <c r="AM34" s="323"/>
      <c r="AN34" s="323"/>
      <c r="AO34" s="323"/>
      <c r="AP34" s="323"/>
      <c r="AQ34" s="320"/>
      <c r="AR34" s="320"/>
      <c r="AS34" s="320"/>
      <c r="AT34" s="320"/>
      <c r="AU34" s="318"/>
      <c r="AV34" s="321"/>
      <c r="AW34" s="321"/>
      <c r="AX34" s="321"/>
      <c r="AY34" s="321"/>
      <c r="AZ34" s="321"/>
      <c r="BA34" s="474"/>
    </row>
    <row r="35" spans="1:61" s="322" customFormat="1" ht="21" customHeight="1">
      <c r="A35" s="295" t="str">
        <f>IF(D35="","",COUNTA($E$30:E35))</f>
        <v/>
      </c>
      <c r="B35" s="296"/>
      <c r="C35" s="297"/>
      <c r="D35" s="298"/>
      <c r="E35" s="299"/>
      <c r="F35" s="299"/>
      <c r="G35" s="300"/>
      <c r="H35" s="301"/>
      <c r="I35" s="35"/>
      <c r="J35" s="33">
        <f t="shared" si="11"/>
        <v>0</v>
      </c>
      <c r="K35" s="303"/>
      <c r="L35" s="33">
        <f t="shared" si="12"/>
        <v>0</v>
      </c>
      <c r="M35" s="304"/>
      <c r="N35" s="305"/>
      <c r="O35" s="306"/>
      <c r="P35" s="305"/>
      <c r="Q35" s="307"/>
      <c r="R35" s="33"/>
      <c r="S35" s="308">
        <f t="shared" si="13"/>
        <v>0</v>
      </c>
      <c r="T35" s="305" t="str">
        <f t="shared" ref="T35:T39" si="14">IF(R35&gt;=DATE(2019,7,1),"1490",IF(R35&gt;=DATE(2018,7,1),"1390",IF(R35&gt;=DATE(2017,7,1),"1300",IF(R35&gt;=DATE(2016,5,1),"1210","1150"))))</f>
        <v>1150</v>
      </c>
      <c r="U35" s="310"/>
      <c r="V35" s="311">
        <f t="shared" ref="V35:V39" si="15">ROUND((((Q35+I35+O35+(M35*Q35)+(((Q35+I35+(M35*Q35))*K35)))*T35))*S35,0)</f>
        <v>0</v>
      </c>
      <c r="W35" s="312"/>
      <c r="X35" s="312"/>
      <c r="Y35" s="313"/>
      <c r="Z35" s="313"/>
      <c r="AA35" s="314"/>
      <c r="AB35" s="315"/>
      <c r="AC35" s="315"/>
      <c r="AD35" s="316"/>
      <c r="AE35" s="317"/>
      <c r="AF35" s="318"/>
      <c r="AG35" s="318"/>
      <c r="AH35" s="318"/>
      <c r="AI35" s="318"/>
      <c r="AJ35" s="318"/>
      <c r="AK35" s="318"/>
      <c r="AL35" s="319"/>
      <c r="AM35" s="319"/>
      <c r="AN35" s="319"/>
      <c r="AO35" s="319"/>
      <c r="AP35" s="319"/>
      <c r="AQ35" s="320"/>
      <c r="AR35" s="320"/>
      <c r="AS35" s="320"/>
      <c r="AT35" s="320"/>
      <c r="AU35" s="318"/>
      <c r="AV35" s="321"/>
      <c r="AW35" s="321"/>
      <c r="AX35" s="321"/>
      <c r="AY35" s="321"/>
      <c r="AZ35" s="321"/>
      <c r="BA35" s="474"/>
    </row>
    <row r="36" spans="1:61" s="322" customFormat="1" ht="21" customHeight="1">
      <c r="A36" s="295" t="str">
        <f>IF(D36="","",COUNTA($E$30:E36))</f>
        <v/>
      </c>
      <c r="B36" s="296"/>
      <c r="C36" s="297"/>
      <c r="D36" s="298"/>
      <c r="E36" s="299"/>
      <c r="F36" s="299"/>
      <c r="G36" s="300"/>
      <c r="H36" s="301"/>
      <c r="I36" s="35"/>
      <c r="J36" s="33">
        <f t="shared" si="11"/>
        <v>0</v>
      </c>
      <c r="K36" s="303"/>
      <c r="L36" s="33">
        <f t="shared" si="12"/>
        <v>0</v>
      </c>
      <c r="M36" s="304"/>
      <c r="N36" s="305"/>
      <c r="O36" s="306"/>
      <c r="P36" s="305"/>
      <c r="Q36" s="307"/>
      <c r="R36" s="33"/>
      <c r="S36" s="308">
        <f t="shared" si="13"/>
        <v>0</v>
      </c>
      <c r="T36" s="305" t="str">
        <f t="shared" si="14"/>
        <v>1150</v>
      </c>
      <c r="U36" s="310"/>
      <c r="V36" s="311">
        <f t="shared" si="15"/>
        <v>0</v>
      </c>
      <c r="W36" s="312"/>
      <c r="X36" s="312"/>
      <c r="Y36" s="313"/>
      <c r="Z36" s="313"/>
      <c r="AA36" s="314"/>
      <c r="AB36" s="315"/>
      <c r="AC36" s="315"/>
      <c r="AD36" s="316"/>
      <c r="AE36" s="317"/>
      <c r="AF36" s="318"/>
      <c r="AG36" s="318"/>
      <c r="AH36" s="318"/>
      <c r="AI36" s="318"/>
      <c r="AJ36" s="318"/>
      <c r="AK36" s="318"/>
      <c r="AL36" s="319"/>
      <c r="AM36" s="319"/>
      <c r="AN36" s="319"/>
      <c r="AO36" s="319"/>
      <c r="AP36" s="319"/>
      <c r="AQ36" s="320"/>
      <c r="AR36" s="320"/>
      <c r="AS36" s="320"/>
      <c r="AT36" s="320"/>
      <c r="AU36" s="318"/>
      <c r="AV36" s="321"/>
      <c r="AW36" s="321"/>
      <c r="AX36" s="321"/>
      <c r="AY36" s="321"/>
      <c r="AZ36" s="321"/>
      <c r="BA36" s="474"/>
    </row>
    <row r="37" spans="1:61" s="322" customFormat="1" ht="21" customHeight="1">
      <c r="A37" s="295" t="str">
        <f>IF(D37="","",COUNTA($E$30:E37))</f>
        <v/>
      </c>
      <c r="B37" s="296"/>
      <c r="C37" s="297"/>
      <c r="D37" s="298"/>
      <c r="E37" s="299"/>
      <c r="F37" s="299"/>
      <c r="G37" s="300"/>
      <c r="H37" s="301"/>
      <c r="I37" s="35"/>
      <c r="J37" s="33">
        <f t="shared" si="11"/>
        <v>0</v>
      </c>
      <c r="K37" s="303"/>
      <c r="L37" s="33">
        <f t="shared" si="12"/>
        <v>0</v>
      </c>
      <c r="M37" s="304"/>
      <c r="N37" s="305"/>
      <c r="O37" s="306"/>
      <c r="P37" s="305"/>
      <c r="Q37" s="307"/>
      <c r="R37" s="33"/>
      <c r="S37" s="308">
        <f t="shared" si="13"/>
        <v>0</v>
      </c>
      <c r="T37" s="305" t="str">
        <f t="shared" si="14"/>
        <v>1150</v>
      </c>
      <c r="U37" s="310"/>
      <c r="V37" s="311">
        <f t="shared" si="15"/>
        <v>0</v>
      </c>
      <c r="W37" s="312"/>
      <c r="X37" s="312"/>
      <c r="Y37" s="313"/>
      <c r="Z37" s="313"/>
      <c r="AA37" s="314"/>
      <c r="AB37" s="315"/>
      <c r="AC37" s="315"/>
      <c r="AD37" s="316"/>
      <c r="AE37" s="317"/>
      <c r="AF37" s="318"/>
      <c r="AG37" s="318"/>
      <c r="AH37" s="318"/>
      <c r="AI37" s="318"/>
      <c r="AJ37" s="318"/>
      <c r="AK37" s="318"/>
      <c r="AL37" s="319"/>
      <c r="AM37" s="319"/>
      <c r="AN37" s="319"/>
      <c r="AO37" s="319"/>
      <c r="AP37" s="319"/>
      <c r="AQ37" s="320"/>
      <c r="AR37" s="320"/>
      <c r="AS37" s="320"/>
      <c r="AT37" s="320"/>
      <c r="AU37" s="318"/>
      <c r="AV37" s="321"/>
      <c r="AW37" s="321"/>
      <c r="AX37" s="321"/>
      <c r="AY37" s="321"/>
      <c r="AZ37" s="321"/>
      <c r="BA37" s="474"/>
    </row>
    <row r="38" spans="1:61" s="322" customFormat="1" ht="21" customHeight="1">
      <c r="A38" s="295" t="str">
        <f>IF(D38="","",COUNTA($E$30:E38))</f>
        <v/>
      </c>
      <c r="B38" s="296"/>
      <c r="C38" s="297"/>
      <c r="D38" s="298"/>
      <c r="E38" s="299"/>
      <c r="F38" s="299"/>
      <c r="G38" s="300"/>
      <c r="H38" s="301"/>
      <c r="I38" s="35"/>
      <c r="J38" s="33">
        <f t="shared" si="11"/>
        <v>0</v>
      </c>
      <c r="K38" s="303"/>
      <c r="L38" s="33">
        <f t="shared" si="12"/>
        <v>0</v>
      </c>
      <c r="M38" s="304"/>
      <c r="N38" s="305"/>
      <c r="O38" s="306"/>
      <c r="P38" s="305"/>
      <c r="Q38" s="307"/>
      <c r="R38" s="33"/>
      <c r="S38" s="308">
        <f t="shared" si="13"/>
        <v>0</v>
      </c>
      <c r="T38" s="305" t="str">
        <f t="shared" si="14"/>
        <v>1150</v>
      </c>
      <c r="U38" s="310"/>
      <c r="V38" s="311">
        <f t="shared" si="15"/>
        <v>0</v>
      </c>
      <c r="W38" s="312"/>
      <c r="X38" s="312"/>
      <c r="Y38" s="313"/>
      <c r="Z38" s="313"/>
      <c r="AA38" s="314"/>
      <c r="AB38" s="315"/>
      <c r="AC38" s="315"/>
      <c r="AD38" s="316"/>
      <c r="AE38" s="317"/>
      <c r="AF38" s="318"/>
      <c r="AG38" s="318"/>
      <c r="AH38" s="318"/>
      <c r="AI38" s="318"/>
      <c r="AJ38" s="318"/>
      <c r="AK38" s="318"/>
      <c r="AL38" s="319"/>
      <c r="AM38" s="319"/>
      <c r="AN38" s="319"/>
      <c r="AO38" s="319"/>
      <c r="AP38" s="319"/>
      <c r="AQ38" s="320"/>
      <c r="AR38" s="320"/>
      <c r="AS38" s="320"/>
      <c r="AT38" s="320"/>
      <c r="AU38" s="318"/>
      <c r="AV38" s="321"/>
      <c r="AW38" s="321"/>
      <c r="AX38" s="321"/>
      <c r="AY38" s="321"/>
      <c r="AZ38" s="321"/>
      <c r="BA38" s="474"/>
    </row>
    <row r="39" spans="1:61" s="322" customFormat="1" ht="21" customHeight="1">
      <c r="A39" s="324" t="str">
        <f>IF(D39="","",COUNTA($E$30:E39))</f>
        <v/>
      </c>
      <c r="B39" s="325"/>
      <c r="C39" s="326"/>
      <c r="D39" s="327"/>
      <c r="E39" s="328"/>
      <c r="F39" s="328"/>
      <c r="G39" s="329"/>
      <c r="H39" s="330"/>
      <c r="I39" s="36"/>
      <c r="J39" s="37">
        <f t="shared" si="11"/>
        <v>0</v>
      </c>
      <c r="K39" s="331"/>
      <c r="L39" s="37">
        <f t="shared" si="12"/>
        <v>0</v>
      </c>
      <c r="M39" s="332"/>
      <c r="N39" s="333"/>
      <c r="O39" s="334"/>
      <c r="P39" s="333"/>
      <c r="Q39" s="335"/>
      <c r="R39" s="37"/>
      <c r="S39" s="336">
        <f t="shared" si="13"/>
        <v>0</v>
      </c>
      <c r="T39" s="333" t="str">
        <f t="shared" si="14"/>
        <v>1150</v>
      </c>
      <c r="U39" s="337"/>
      <c r="V39" s="338">
        <f t="shared" si="15"/>
        <v>0</v>
      </c>
      <c r="W39" s="339"/>
      <c r="X39" s="339"/>
      <c r="Y39" s="340"/>
      <c r="Z39" s="340"/>
      <c r="AA39" s="341"/>
      <c r="AB39" s="342"/>
      <c r="AC39" s="342"/>
      <c r="AD39" s="343"/>
      <c r="AE39" s="344"/>
      <c r="AF39" s="345"/>
      <c r="AG39" s="345"/>
      <c r="AH39" s="345"/>
      <c r="AI39" s="345"/>
      <c r="AJ39" s="345"/>
      <c r="AK39" s="345"/>
      <c r="AL39" s="346"/>
      <c r="AM39" s="346"/>
      <c r="AN39" s="346"/>
      <c r="AO39" s="346"/>
      <c r="AP39" s="346"/>
      <c r="AQ39" s="347"/>
      <c r="AR39" s="347"/>
      <c r="AS39" s="347"/>
      <c r="AT39" s="347"/>
      <c r="AU39" s="345"/>
      <c r="AV39" s="348"/>
      <c r="AW39" s="348"/>
      <c r="AX39" s="348"/>
      <c r="AY39" s="348"/>
      <c r="AZ39" s="348"/>
      <c r="BA39" s="475"/>
    </row>
    <row r="40" spans="1:61" s="359" customFormat="1" ht="71.25" customHeight="1">
      <c r="A40" s="349">
        <v>4</v>
      </c>
      <c r="B40" s="108" t="s">
        <v>1</v>
      </c>
      <c r="C40" s="350">
        <v>25900</v>
      </c>
      <c r="D40" s="133" t="s">
        <v>54</v>
      </c>
      <c r="E40" s="108" t="s">
        <v>88</v>
      </c>
      <c r="F40" s="108" t="s">
        <v>89</v>
      </c>
      <c r="G40" s="134">
        <f>Q41</f>
        <v>0</v>
      </c>
      <c r="H40" s="350">
        <f>R41</f>
        <v>0</v>
      </c>
      <c r="I40" s="134"/>
      <c r="J40" s="135"/>
      <c r="K40" s="136">
        <f>K41</f>
        <v>0</v>
      </c>
      <c r="L40" s="135">
        <f>L41</f>
        <v>0</v>
      </c>
      <c r="M40" s="138"/>
      <c r="N40" s="135"/>
      <c r="O40" s="134"/>
      <c r="P40" s="133"/>
      <c r="Q40" s="134"/>
      <c r="R40" s="135"/>
      <c r="S40" s="351"/>
      <c r="T40" s="133"/>
      <c r="U40" s="139">
        <f>ROUND((G40+I40+O40+(M40*G40)+(((G40+I40+(M40*G40))*K40)))*1800,0)</f>
        <v>0</v>
      </c>
      <c r="V40" s="140">
        <f>ROUND(SUM(V41:V49)/60,0)</f>
        <v>0</v>
      </c>
      <c r="W40" s="351">
        <v>27</v>
      </c>
      <c r="X40" s="351">
        <v>8</v>
      </c>
      <c r="Y40" s="352">
        <f>IF(X40&gt;6,W40+1,IF(X40&gt;=3,W40+0.5,W40))</f>
        <v>28</v>
      </c>
      <c r="Z40" s="352"/>
      <c r="AA40" s="353">
        <f>Y40-20</f>
        <v>8</v>
      </c>
      <c r="AB40" s="354">
        <v>15</v>
      </c>
      <c r="AC40" s="256" t="s">
        <v>86</v>
      </c>
      <c r="AD40" s="350">
        <v>45170</v>
      </c>
      <c r="AE40" s="355">
        <f>((YEAR(AD40)-YEAR(C40))*12+MONTH(AD40)-MONTH(C40))/12</f>
        <v>52.833333333333336</v>
      </c>
      <c r="AF40" s="140">
        <f>SUM(AG40:AI40)</f>
        <v>0</v>
      </c>
      <c r="AG40" s="140">
        <f>ROUND(V40*AB40,0)</f>
        <v>0</v>
      </c>
      <c r="AH40" s="140">
        <f>ROUND(V40*5,0)</f>
        <v>0</v>
      </c>
      <c r="AI40" s="140">
        <f>ROUND(V40*AA40*1/2,0)</f>
        <v>0</v>
      </c>
      <c r="AJ40" s="140"/>
      <c r="AK40" s="140">
        <f>AF40</f>
        <v>0</v>
      </c>
      <c r="AL40" s="356"/>
      <c r="AM40" s="356"/>
      <c r="AN40" s="356"/>
      <c r="AO40" s="356"/>
      <c r="AP40" s="356"/>
      <c r="AQ40" s="151" t="s">
        <v>51</v>
      </c>
      <c r="AR40" s="357"/>
      <c r="AS40" s="357"/>
      <c r="AT40" s="357"/>
      <c r="AU40" s="140">
        <f>ROUND(SUM(AV40:AX40),0)</f>
        <v>0</v>
      </c>
      <c r="AV40" s="358">
        <f>ROUND(V40*AB40,0)</f>
        <v>0</v>
      </c>
      <c r="AW40" s="358">
        <f>ROUND(V40*5,0)</f>
        <v>0</v>
      </c>
      <c r="AX40" s="358">
        <f>ROUND(V40*AA40*1/2,0)</f>
        <v>0</v>
      </c>
      <c r="AY40" s="358"/>
      <c r="AZ40" s="358">
        <f>ROUND(AU40,0)</f>
        <v>0</v>
      </c>
      <c r="BA40" s="465" t="s">
        <v>90</v>
      </c>
      <c r="BG40" s="98"/>
      <c r="BH40" s="98"/>
      <c r="BI40" s="98"/>
    </row>
    <row r="41" spans="1:61" s="98" customFormat="1" ht="20.100000000000001" customHeight="1">
      <c r="A41" s="360" t="str">
        <f>IF(D41="","",COUNTA($E$30:E41))</f>
        <v/>
      </c>
      <c r="B41" s="361"/>
      <c r="C41" s="155"/>
      <c r="D41" s="155"/>
      <c r="E41" s="362"/>
      <c r="F41" s="156"/>
      <c r="G41" s="157"/>
      <c r="H41" s="155"/>
      <c r="I41" s="155"/>
      <c r="J41" s="158"/>
      <c r="K41" s="363"/>
      <c r="L41" s="24">
        <f t="shared" ref="L41:L49" si="16">R41</f>
        <v>0</v>
      </c>
      <c r="M41" s="364"/>
      <c r="N41" s="26"/>
      <c r="O41" s="30"/>
      <c r="P41" s="26"/>
      <c r="Q41" s="23"/>
      <c r="R41" s="24"/>
      <c r="S41" s="163">
        <f>(YEAR(AD40)-YEAR(R41))*12+MONTH(AD40)-MONTH(R41)</f>
        <v>1484</v>
      </c>
      <c r="T41" s="26" t="str">
        <f>IF(R41&gt;=DATE(2023,7,1),"1800",IF(R41&gt;=DATE(2019,7,1),"1490",IF(R41&gt;=DATE(2018,7,1),"1390",IF(R41&gt;=DATE(2017,7,1),"1300",IF(R41&gt;=DATE(2016,5,1),"1210","1150")))))</f>
        <v>1150</v>
      </c>
      <c r="U41" s="34"/>
      <c r="V41" s="166">
        <f t="shared" ref="V41:V49" si="17">ROUND((((Q41+I41+O41+(M41*Q41)+(((Q41+I41+(M41*Q41))*K41)))*T41))*S41,0)</f>
        <v>0</v>
      </c>
      <c r="W41" s="167"/>
      <c r="X41" s="167"/>
      <c r="Y41" s="168"/>
      <c r="Z41" s="168"/>
      <c r="AA41" s="169"/>
      <c r="AB41" s="170"/>
      <c r="AC41" s="170"/>
      <c r="AD41" s="171"/>
      <c r="AE41" s="172"/>
      <c r="AF41" s="173"/>
      <c r="AG41" s="173"/>
      <c r="AH41" s="173"/>
      <c r="AI41" s="173"/>
      <c r="AJ41" s="173"/>
      <c r="AK41" s="173"/>
      <c r="AL41" s="174"/>
      <c r="AM41" s="174"/>
      <c r="AN41" s="174"/>
      <c r="AO41" s="174"/>
      <c r="AP41" s="174"/>
      <c r="AQ41" s="365"/>
      <c r="AR41" s="365"/>
      <c r="AS41" s="365"/>
      <c r="AT41" s="365"/>
      <c r="AU41" s="173"/>
      <c r="AV41" s="176"/>
      <c r="AW41" s="176"/>
      <c r="AX41" s="176"/>
      <c r="AY41" s="176"/>
      <c r="AZ41" s="176"/>
      <c r="BA41" s="466"/>
    </row>
    <row r="42" spans="1:61" s="98" customFormat="1" ht="20.100000000000001" customHeight="1">
      <c r="A42" s="366" t="str">
        <f>IF(D42="","",COUNTA($E$30:E42))</f>
        <v/>
      </c>
      <c r="B42" s="367"/>
      <c r="C42" s="179"/>
      <c r="D42" s="179"/>
      <c r="E42" s="368"/>
      <c r="F42" s="180"/>
      <c r="G42" s="181"/>
      <c r="H42" s="179"/>
      <c r="I42" s="179"/>
      <c r="J42" s="182"/>
      <c r="K42" s="369"/>
      <c r="L42" s="25">
        <f t="shared" si="16"/>
        <v>0</v>
      </c>
      <c r="M42" s="370"/>
      <c r="N42" s="27"/>
      <c r="O42" s="29"/>
      <c r="P42" s="27"/>
      <c r="Q42" s="3"/>
      <c r="R42" s="25"/>
      <c r="S42" s="187">
        <f t="shared" ref="S42:S49" si="18">(YEAR(R41)-YEAR(R42))*12+MONTH(R41)-MONTH(R42)</f>
        <v>0</v>
      </c>
      <c r="T42" s="27" t="str">
        <f t="shared" ref="T42:T49" si="19">IF(R42&gt;=DATE(2019,7,1),"1490",IF(R42&gt;=DATE(2018,7,1),"1390",IF(R42&gt;=DATE(2017,7,1),"1300",IF(R42&gt;=DATE(2016,5,1),"1210","1150"))))</f>
        <v>1150</v>
      </c>
      <c r="U42" s="31"/>
      <c r="V42" s="190">
        <f t="shared" si="17"/>
        <v>0</v>
      </c>
      <c r="W42" s="191"/>
      <c r="X42" s="191"/>
      <c r="Y42" s="192"/>
      <c r="Z42" s="192"/>
      <c r="AA42" s="193"/>
      <c r="AB42" s="194"/>
      <c r="AC42" s="194"/>
      <c r="AD42" s="195"/>
      <c r="AE42" s="196"/>
      <c r="AF42" s="197"/>
      <c r="AG42" s="197"/>
      <c r="AH42" s="197"/>
      <c r="AI42" s="197"/>
      <c r="AJ42" s="197"/>
      <c r="AK42" s="197"/>
      <c r="AL42" s="198"/>
      <c r="AM42" s="198"/>
      <c r="AN42" s="198"/>
      <c r="AO42" s="198"/>
      <c r="AP42" s="198"/>
      <c r="AQ42" s="371"/>
      <c r="AR42" s="371"/>
      <c r="AS42" s="371"/>
      <c r="AT42" s="371"/>
      <c r="AU42" s="197"/>
      <c r="AV42" s="200"/>
      <c r="AW42" s="200"/>
      <c r="AX42" s="200"/>
      <c r="AY42" s="200"/>
      <c r="AZ42" s="200"/>
      <c r="BA42" s="466"/>
    </row>
    <row r="43" spans="1:61" s="98" customFormat="1" ht="20.100000000000001" customHeight="1">
      <c r="A43" s="366" t="str">
        <f>IF(D43="","",COUNTA($E$30:E43))</f>
        <v/>
      </c>
      <c r="B43" s="367"/>
      <c r="C43" s="179"/>
      <c r="D43" s="179"/>
      <c r="E43" s="368"/>
      <c r="F43" s="180"/>
      <c r="G43" s="181"/>
      <c r="H43" s="179"/>
      <c r="I43" s="179"/>
      <c r="J43" s="182"/>
      <c r="K43" s="369"/>
      <c r="L43" s="25">
        <f t="shared" si="16"/>
        <v>0</v>
      </c>
      <c r="M43" s="370"/>
      <c r="N43" s="27"/>
      <c r="O43" s="29"/>
      <c r="P43" s="27"/>
      <c r="Q43" s="3"/>
      <c r="R43" s="25"/>
      <c r="S43" s="187">
        <f t="shared" si="18"/>
        <v>0</v>
      </c>
      <c r="T43" s="27" t="str">
        <f t="shared" si="19"/>
        <v>1150</v>
      </c>
      <c r="U43" s="31"/>
      <c r="V43" s="190">
        <f t="shared" si="17"/>
        <v>0</v>
      </c>
      <c r="W43" s="191"/>
      <c r="X43" s="191"/>
      <c r="Y43" s="192"/>
      <c r="Z43" s="192"/>
      <c r="AA43" s="193"/>
      <c r="AB43" s="194"/>
      <c r="AC43" s="194"/>
      <c r="AD43" s="195"/>
      <c r="AE43" s="196"/>
      <c r="AF43" s="197"/>
      <c r="AG43" s="197"/>
      <c r="AH43" s="197"/>
      <c r="AI43" s="197"/>
      <c r="AJ43" s="197"/>
      <c r="AK43" s="197"/>
      <c r="AL43" s="198"/>
      <c r="AM43" s="198"/>
      <c r="AN43" s="198"/>
      <c r="AO43" s="198"/>
      <c r="AP43" s="198"/>
      <c r="AQ43" s="371"/>
      <c r="AR43" s="371"/>
      <c r="AS43" s="371"/>
      <c r="AT43" s="371"/>
      <c r="AU43" s="197"/>
      <c r="AV43" s="200"/>
      <c r="AW43" s="200"/>
      <c r="AX43" s="200"/>
      <c r="AY43" s="200"/>
      <c r="AZ43" s="200"/>
      <c r="BA43" s="466"/>
    </row>
    <row r="44" spans="1:61" s="98" customFormat="1" ht="20.100000000000001" customHeight="1">
      <c r="A44" s="366" t="str">
        <f>IF(D44="","",COUNTA($E$30:E44))</f>
        <v/>
      </c>
      <c r="B44" s="367"/>
      <c r="C44" s="179"/>
      <c r="D44" s="179"/>
      <c r="E44" s="368"/>
      <c r="F44" s="180"/>
      <c r="G44" s="181"/>
      <c r="H44" s="179"/>
      <c r="I44" s="179"/>
      <c r="J44" s="182"/>
      <c r="K44" s="369"/>
      <c r="L44" s="25">
        <f t="shared" si="16"/>
        <v>0</v>
      </c>
      <c r="M44" s="370"/>
      <c r="N44" s="27"/>
      <c r="O44" s="29"/>
      <c r="P44" s="27"/>
      <c r="Q44" s="3"/>
      <c r="R44" s="25"/>
      <c r="S44" s="187">
        <f t="shared" si="18"/>
        <v>0</v>
      </c>
      <c r="T44" s="27" t="str">
        <f t="shared" si="19"/>
        <v>1150</v>
      </c>
      <c r="U44" s="31"/>
      <c r="V44" s="190">
        <f t="shared" si="17"/>
        <v>0</v>
      </c>
      <c r="W44" s="191"/>
      <c r="X44" s="191"/>
      <c r="Y44" s="192"/>
      <c r="Z44" s="192"/>
      <c r="AA44" s="193"/>
      <c r="AB44" s="194"/>
      <c r="AC44" s="194"/>
      <c r="AD44" s="195"/>
      <c r="AE44" s="196"/>
      <c r="AF44" s="197"/>
      <c r="AG44" s="197"/>
      <c r="AH44" s="197"/>
      <c r="AI44" s="197"/>
      <c r="AJ44" s="197"/>
      <c r="AK44" s="197"/>
      <c r="AL44" s="198"/>
      <c r="AM44" s="198"/>
      <c r="AN44" s="198"/>
      <c r="AO44" s="198"/>
      <c r="AP44" s="198"/>
      <c r="AQ44" s="371"/>
      <c r="AR44" s="371"/>
      <c r="AS44" s="371"/>
      <c r="AT44" s="371"/>
      <c r="AU44" s="197"/>
      <c r="AV44" s="200"/>
      <c r="AW44" s="200"/>
      <c r="AX44" s="200"/>
      <c r="AY44" s="200"/>
      <c r="AZ44" s="200"/>
      <c r="BA44" s="466"/>
    </row>
    <row r="45" spans="1:61" s="98" customFormat="1" ht="20.100000000000001" customHeight="1">
      <c r="A45" s="366" t="str">
        <f>IF(D45="","",COUNTA($E$30:E45))</f>
        <v/>
      </c>
      <c r="B45" s="367"/>
      <c r="C45" s="179"/>
      <c r="D45" s="179"/>
      <c r="E45" s="368"/>
      <c r="F45" s="180"/>
      <c r="G45" s="181"/>
      <c r="H45" s="179"/>
      <c r="I45" s="179"/>
      <c r="J45" s="182"/>
      <c r="K45" s="369"/>
      <c r="L45" s="25">
        <f t="shared" si="16"/>
        <v>0</v>
      </c>
      <c r="M45" s="370"/>
      <c r="N45" s="27"/>
      <c r="O45" s="29"/>
      <c r="P45" s="27"/>
      <c r="Q45" s="3"/>
      <c r="R45" s="25"/>
      <c r="S45" s="187">
        <f t="shared" si="18"/>
        <v>0</v>
      </c>
      <c r="T45" s="27" t="str">
        <f t="shared" si="19"/>
        <v>1150</v>
      </c>
      <c r="U45" s="31"/>
      <c r="V45" s="190">
        <f t="shared" si="17"/>
        <v>0</v>
      </c>
      <c r="W45" s="191"/>
      <c r="X45" s="191"/>
      <c r="Y45" s="192"/>
      <c r="Z45" s="192"/>
      <c r="AA45" s="193"/>
      <c r="AB45" s="194"/>
      <c r="AC45" s="194"/>
      <c r="AD45" s="195"/>
      <c r="AE45" s="196"/>
      <c r="AF45" s="197"/>
      <c r="AG45" s="197"/>
      <c r="AH45" s="197"/>
      <c r="AI45" s="197"/>
      <c r="AJ45" s="197"/>
      <c r="AK45" s="197"/>
      <c r="AL45" s="198"/>
      <c r="AM45" s="198"/>
      <c r="AN45" s="198"/>
      <c r="AO45" s="198"/>
      <c r="AP45" s="198"/>
      <c r="AQ45" s="371"/>
      <c r="AR45" s="371"/>
      <c r="AS45" s="371"/>
      <c r="AT45" s="371"/>
      <c r="AU45" s="197"/>
      <c r="AV45" s="200"/>
      <c r="AW45" s="200"/>
      <c r="AX45" s="200"/>
      <c r="AY45" s="200"/>
      <c r="AZ45" s="200"/>
      <c r="BA45" s="466"/>
    </row>
    <row r="46" spans="1:61" s="98" customFormat="1" ht="20.100000000000001" customHeight="1">
      <c r="A46" s="366" t="str">
        <f>IF(D46="","",COUNTA($E$30:E46))</f>
        <v/>
      </c>
      <c r="B46" s="367"/>
      <c r="C46" s="179"/>
      <c r="D46" s="179"/>
      <c r="E46" s="368"/>
      <c r="F46" s="180"/>
      <c r="G46" s="181"/>
      <c r="H46" s="179"/>
      <c r="I46" s="179"/>
      <c r="J46" s="182"/>
      <c r="K46" s="369"/>
      <c r="L46" s="25">
        <f t="shared" si="16"/>
        <v>0</v>
      </c>
      <c r="M46" s="372"/>
      <c r="N46" s="25">
        <f>R46</f>
        <v>0</v>
      </c>
      <c r="O46" s="29"/>
      <c r="P46" s="27"/>
      <c r="Q46" s="3"/>
      <c r="R46" s="25"/>
      <c r="S46" s="187">
        <f t="shared" si="18"/>
        <v>0</v>
      </c>
      <c r="T46" s="27" t="str">
        <f t="shared" si="19"/>
        <v>1150</v>
      </c>
      <c r="U46" s="31"/>
      <c r="V46" s="190">
        <f t="shared" si="17"/>
        <v>0</v>
      </c>
      <c r="W46" s="191"/>
      <c r="X46" s="191"/>
      <c r="Y46" s="192"/>
      <c r="Z46" s="192"/>
      <c r="AA46" s="193"/>
      <c r="AB46" s="194"/>
      <c r="AC46" s="194"/>
      <c r="AD46" s="195"/>
      <c r="AE46" s="196"/>
      <c r="AF46" s="197"/>
      <c r="AG46" s="197"/>
      <c r="AH46" s="197"/>
      <c r="AI46" s="197"/>
      <c r="AJ46" s="197"/>
      <c r="AK46" s="197"/>
      <c r="AL46" s="198"/>
      <c r="AM46" s="198"/>
      <c r="AN46" s="198"/>
      <c r="AO46" s="198"/>
      <c r="AP46" s="198"/>
      <c r="AQ46" s="371"/>
      <c r="AR46" s="371"/>
      <c r="AS46" s="371"/>
      <c r="AT46" s="371"/>
      <c r="AU46" s="197"/>
      <c r="AV46" s="200"/>
      <c r="AW46" s="200"/>
      <c r="AX46" s="200"/>
      <c r="AY46" s="200"/>
      <c r="AZ46" s="200"/>
      <c r="BA46" s="466"/>
    </row>
    <row r="47" spans="1:61" s="98" customFormat="1" ht="20.100000000000001" customHeight="1">
      <c r="A47" s="366" t="str">
        <f>IF(D47="","",COUNTA($E$30:E47))</f>
        <v/>
      </c>
      <c r="B47" s="367"/>
      <c r="C47" s="179"/>
      <c r="D47" s="179"/>
      <c r="E47" s="368"/>
      <c r="F47" s="180"/>
      <c r="G47" s="181"/>
      <c r="H47" s="179"/>
      <c r="I47" s="179"/>
      <c r="J47" s="182"/>
      <c r="K47" s="369"/>
      <c r="L47" s="25">
        <f t="shared" si="16"/>
        <v>0</v>
      </c>
      <c r="M47" s="372"/>
      <c r="N47" s="25">
        <f>R47</f>
        <v>0</v>
      </c>
      <c r="O47" s="29"/>
      <c r="P47" s="27"/>
      <c r="Q47" s="3"/>
      <c r="R47" s="25"/>
      <c r="S47" s="187">
        <f t="shared" si="18"/>
        <v>0</v>
      </c>
      <c r="T47" s="27" t="str">
        <f t="shared" si="19"/>
        <v>1150</v>
      </c>
      <c r="U47" s="31"/>
      <c r="V47" s="190">
        <f t="shared" si="17"/>
        <v>0</v>
      </c>
      <c r="W47" s="191"/>
      <c r="X47" s="191"/>
      <c r="Y47" s="192"/>
      <c r="Z47" s="192"/>
      <c r="AA47" s="193"/>
      <c r="AB47" s="194"/>
      <c r="AC47" s="194"/>
      <c r="AD47" s="195"/>
      <c r="AE47" s="196"/>
      <c r="AF47" s="197"/>
      <c r="AG47" s="197"/>
      <c r="AH47" s="197"/>
      <c r="AI47" s="197"/>
      <c r="AJ47" s="197"/>
      <c r="AK47" s="197"/>
      <c r="AL47" s="198"/>
      <c r="AM47" s="198"/>
      <c r="AN47" s="198"/>
      <c r="AO47" s="198"/>
      <c r="AP47" s="198"/>
      <c r="AQ47" s="371"/>
      <c r="AR47" s="371"/>
      <c r="AS47" s="371"/>
      <c r="AT47" s="371"/>
      <c r="AU47" s="197"/>
      <c r="AV47" s="200"/>
      <c r="AW47" s="200"/>
      <c r="AX47" s="200"/>
      <c r="AY47" s="200"/>
      <c r="AZ47" s="200"/>
      <c r="BA47" s="466"/>
    </row>
    <row r="48" spans="1:61" s="98" customFormat="1" ht="20.100000000000001" customHeight="1">
      <c r="A48" s="366" t="str">
        <f>IF(D48="","",COUNTA($E$30:E48))</f>
        <v/>
      </c>
      <c r="B48" s="367"/>
      <c r="C48" s="179"/>
      <c r="D48" s="179"/>
      <c r="E48" s="368"/>
      <c r="F48" s="180"/>
      <c r="G48" s="181"/>
      <c r="H48" s="179"/>
      <c r="I48" s="179"/>
      <c r="J48" s="182"/>
      <c r="K48" s="369"/>
      <c r="L48" s="25">
        <f t="shared" si="16"/>
        <v>0</v>
      </c>
      <c r="M48" s="372"/>
      <c r="N48" s="25">
        <f>R48</f>
        <v>0</v>
      </c>
      <c r="O48" s="29"/>
      <c r="P48" s="27"/>
      <c r="Q48" s="3"/>
      <c r="R48" s="25"/>
      <c r="S48" s="187">
        <f t="shared" si="18"/>
        <v>0</v>
      </c>
      <c r="T48" s="27" t="str">
        <f t="shared" si="19"/>
        <v>1150</v>
      </c>
      <c r="U48" s="31"/>
      <c r="V48" s="190">
        <f t="shared" si="17"/>
        <v>0</v>
      </c>
      <c r="W48" s="191"/>
      <c r="X48" s="191"/>
      <c r="Y48" s="192"/>
      <c r="Z48" s="192"/>
      <c r="AA48" s="193"/>
      <c r="AB48" s="194"/>
      <c r="AC48" s="194"/>
      <c r="AD48" s="195"/>
      <c r="AE48" s="196"/>
      <c r="AF48" s="197"/>
      <c r="AG48" s="197"/>
      <c r="AH48" s="197"/>
      <c r="AI48" s="197"/>
      <c r="AJ48" s="197"/>
      <c r="AK48" s="197"/>
      <c r="AL48" s="198"/>
      <c r="AM48" s="198"/>
      <c r="AN48" s="198"/>
      <c r="AO48" s="198"/>
      <c r="AP48" s="198"/>
      <c r="AQ48" s="371"/>
      <c r="AR48" s="371"/>
      <c r="AS48" s="371"/>
      <c r="AT48" s="371"/>
      <c r="AU48" s="197"/>
      <c r="AV48" s="200"/>
      <c r="AW48" s="200"/>
      <c r="AX48" s="200"/>
      <c r="AY48" s="200"/>
      <c r="AZ48" s="200"/>
      <c r="BA48" s="466"/>
    </row>
    <row r="49" spans="1:53" s="98" customFormat="1" ht="20.100000000000001" customHeight="1">
      <c r="A49" s="373" t="str">
        <f>IF(D49="","",COUNTA($E$30:E49))</f>
        <v/>
      </c>
      <c r="B49" s="374"/>
      <c r="C49" s="202"/>
      <c r="D49" s="202"/>
      <c r="E49" s="375"/>
      <c r="F49" s="203"/>
      <c r="G49" s="204"/>
      <c r="H49" s="202"/>
      <c r="I49" s="202"/>
      <c r="J49" s="205"/>
      <c r="K49" s="376"/>
      <c r="L49" s="209">
        <f t="shared" si="16"/>
        <v>0</v>
      </c>
      <c r="M49" s="377"/>
      <c r="N49" s="209">
        <f>R49</f>
        <v>0</v>
      </c>
      <c r="O49" s="32"/>
      <c r="P49" s="28"/>
      <c r="Q49" s="378"/>
      <c r="R49" s="209"/>
      <c r="S49" s="210">
        <f t="shared" si="18"/>
        <v>0</v>
      </c>
      <c r="T49" s="28" t="str">
        <f t="shared" si="19"/>
        <v>1150</v>
      </c>
      <c r="U49" s="38"/>
      <c r="V49" s="213">
        <f t="shared" si="17"/>
        <v>0</v>
      </c>
      <c r="W49" s="214"/>
      <c r="X49" s="214"/>
      <c r="Y49" s="215"/>
      <c r="Z49" s="215"/>
      <c r="AA49" s="216"/>
      <c r="AB49" s="217"/>
      <c r="AC49" s="217"/>
      <c r="AD49" s="218"/>
      <c r="AE49" s="219"/>
      <c r="AF49" s="220"/>
      <c r="AG49" s="220"/>
      <c r="AH49" s="220"/>
      <c r="AI49" s="220"/>
      <c r="AJ49" s="220"/>
      <c r="AK49" s="220"/>
      <c r="AL49" s="221"/>
      <c r="AM49" s="221"/>
      <c r="AN49" s="221"/>
      <c r="AO49" s="221"/>
      <c r="AP49" s="221"/>
      <c r="AQ49" s="379"/>
      <c r="AR49" s="379"/>
      <c r="AS49" s="379"/>
      <c r="AT49" s="379"/>
      <c r="AU49" s="220"/>
      <c r="AV49" s="223"/>
      <c r="AW49" s="223"/>
      <c r="AX49" s="223"/>
      <c r="AY49" s="223"/>
      <c r="AZ49" s="223"/>
      <c r="BA49" s="467"/>
    </row>
    <row r="50" spans="1:53" ht="12"/>
    <row r="51" spans="1:53" ht="16.5" customHeight="1">
      <c r="B51" s="400" t="s">
        <v>99</v>
      </c>
      <c r="C51" s="400"/>
    </row>
    <row r="54" spans="1:53" ht="12">
      <c r="U54" s="390" t="s">
        <v>91</v>
      </c>
    </row>
  </sheetData>
  <mergeCells count="77">
    <mergeCell ref="B29:E29"/>
    <mergeCell ref="BA30:BA39"/>
    <mergeCell ref="BA40:BA49"/>
    <mergeCell ref="BA13:BA20"/>
    <mergeCell ref="W10:X10"/>
    <mergeCell ref="Z8:Z9"/>
    <mergeCell ref="BA21:BA28"/>
    <mergeCell ref="B12:E12"/>
    <mergeCell ref="AP8:AP9"/>
    <mergeCell ref="AQ8:AQ9"/>
    <mergeCell ref="AR8:AR9"/>
    <mergeCell ref="AS8:AS9"/>
    <mergeCell ref="AA8:AA9"/>
    <mergeCell ref="AF8:AF9"/>
    <mergeCell ref="AG8:AG9"/>
    <mergeCell ref="AH8:AH9"/>
    <mergeCell ref="AI8:AI9"/>
    <mergeCell ref="AJ8:AJ9"/>
    <mergeCell ref="Q8:Q9"/>
    <mergeCell ref="R8:R9"/>
    <mergeCell ref="S8:S9"/>
    <mergeCell ref="T8:T9"/>
    <mergeCell ref="W8:Y8"/>
    <mergeCell ref="G8:G9"/>
    <mergeCell ref="H8:H9"/>
    <mergeCell ref="I8:I9"/>
    <mergeCell ref="J8:J9"/>
    <mergeCell ref="K8:K9"/>
    <mergeCell ref="L8:L9"/>
    <mergeCell ref="M7:N7"/>
    <mergeCell ref="O7:P7"/>
    <mergeCell ref="Q7:T7"/>
    <mergeCell ref="U7:U9"/>
    <mergeCell ref="AY7:AZ7"/>
    <mergeCell ref="AL7:AN7"/>
    <mergeCell ref="AO7:AP7"/>
    <mergeCell ref="AQ7:AT7"/>
    <mergeCell ref="AU7:AU9"/>
    <mergeCell ref="AB7:AB9"/>
    <mergeCell ref="AC7:AC9"/>
    <mergeCell ref="AD7:AD9"/>
    <mergeCell ref="AE7:AE9"/>
    <mergeCell ref="AF7:AI7"/>
    <mergeCell ref="AJ7:AK7"/>
    <mergeCell ref="AK8:AK9"/>
    <mergeCell ref="BA7:BA9"/>
    <mergeCell ref="AL8:AL9"/>
    <mergeCell ref="AM8:AM9"/>
    <mergeCell ref="AN8:AN9"/>
    <mergeCell ref="AO8:AO9"/>
    <mergeCell ref="AW8:AW9"/>
    <mergeCell ref="AX8:AX9"/>
    <mergeCell ref="AY8:AY9"/>
    <mergeCell ref="AZ8:AZ9"/>
    <mergeCell ref="AT8:AT9"/>
    <mergeCell ref="AV8:AV9"/>
    <mergeCell ref="A5:BA5"/>
    <mergeCell ref="A7:A9"/>
    <mergeCell ref="B7:B9"/>
    <mergeCell ref="C7:C9"/>
    <mergeCell ref="D7:D9"/>
    <mergeCell ref="E7:E9"/>
    <mergeCell ref="F7:F9"/>
    <mergeCell ref="G7:H7"/>
    <mergeCell ref="I7:J7"/>
    <mergeCell ref="K7:L7"/>
    <mergeCell ref="V7:V9"/>
    <mergeCell ref="W7:AA7"/>
    <mergeCell ref="M8:M9"/>
    <mergeCell ref="N8:N9"/>
    <mergeCell ref="O8:O9"/>
    <mergeCell ref="P8:P9"/>
    <mergeCell ref="A4:BA4"/>
    <mergeCell ref="A1:F1"/>
    <mergeCell ref="AZ1:BA1"/>
    <mergeCell ref="A2:F2"/>
    <mergeCell ref="A3:BA3"/>
  </mergeCells>
  <pageMargins left="0.15748031496063" right="0" top="0.29370078740157501" bottom="0" header="0.196850393700787" footer="0.196850393700787"/>
  <pageSetup paperSize="8" scale="90" orientation="landscape" r:id="rId1"/>
  <headerFooter differentFirst="1" alignWithMargins="0">
    <oddHeader>Page &amp;P</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DCAEA-0AF1-4447-B53E-35232D2B0C7F}">
  <sheetPr>
    <tabColor rgb="FF7030A0"/>
  </sheetPr>
  <dimension ref="A1:U30"/>
  <sheetViews>
    <sheetView tabSelected="1" topLeftCell="A8" workbookViewId="0">
      <selection activeCell="A3" sqref="A3:U3"/>
    </sheetView>
  </sheetViews>
  <sheetFormatPr defaultRowHeight="14.25"/>
  <cols>
    <col min="1" max="1" width="5.140625" customWidth="1"/>
    <col min="2" max="2" width="21.140625" style="86" customWidth="1"/>
    <col min="3" max="3" width="6.7109375" customWidth="1"/>
    <col min="4" max="4" width="6.42578125" customWidth="1"/>
    <col min="5" max="5" width="5.85546875" customWidth="1"/>
    <col min="6" max="6" width="6" customWidth="1"/>
    <col min="7" max="7" width="6.42578125" customWidth="1"/>
    <col min="8" max="8" width="6" customWidth="1"/>
    <col min="9" max="9" width="5.85546875" customWidth="1"/>
    <col min="10" max="10" width="6" customWidth="1"/>
    <col min="11" max="11" width="5.5703125" customWidth="1"/>
    <col min="12" max="12" width="6.7109375" customWidth="1"/>
    <col min="13" max="14" width="6" customWidth="1"/>
    <col min="15" max="15" width="5.5703125" customWidth="1"/>
    <col min="16" max="16" width="5.140625" customWidth="1"/>
    <col min="17" max="17" width="13.7109375" customWidth="1"/>
    <col min="18" max="18" width="9.140625" customWidth="1"/>
    <col min="19" max="19" width="5.7109375" customWidth="1"/>
    <col min="20" max="20" width="7.28515625" customWidth="1"/>
    <col min="21" max="21" width="7.140625" customWidth="1"/>
    <col min="259" max="259" width="5.140625" customWidth="1"/>
    <col min="260" max="260" width="23" customWidth="1"/>
    <col min="261" max="261" width="6.7109375" customWidth="1"/>
    <col min="262" max="262" width="7" customWidth="1"/>
    <col min="263" max="263" width="6.5703125" customWidth="1"/>
    <col min="264" max="264" width="7.140625" customWidth="1"/>
    <col min="265" max="265" width="6.5703125" customWidth="1"/>
    <col min="266" max="266" width="6.7109375" customWidth="1"/>
    <col min="267" max="267" width="6" customWidth="1"/>
    <col min="268" max="268" width="6.7109375" customWidth="1"/>
    <col min="269" max="269" width="5.7109375" customWidth="1"/>
    <col min="270" max="271" width="6" customWidth="1"/>
    <col min="272" max="272" width="5.140625" customWidth="1"/>
    <col min="273" max="273" width="12.85546875" customWidth="1"/>
    <col min="274" max="274" width="11.7109375" customWidth="1"/>
    <col min="275" max="275" width="6.85546875" customWidth="1"/>
    <col min="276" max="276" width="10.7109375" customWidth="1"/>
    <col min="277" max="277" width="7.42578125" customWidth="1"/>
    <col min="515" max="515" width="5.140625" customWidth="1"/>
    <col min="516" max="516" width="23" customWidth="1"/>
    <col min="517" max="517" width="6.7109375" customWidth="1"/>
    <col min="518" max="518" width="7" customWidth="1"/>
    <col min="519" max="519" width="6.5703125" customWidth="1"/>
    <col min="520" max="520" width="7.140625" customWidth="1"/>
    <col min="521" max="521" width="6.5703125" customWidth="1"/>
    <col min="522" max="522" width="6.7109375" customWidth="1"/>
    <col min="523" max="523" width="6" customWidth="1"/>
    <col min="524" max="524" width="6.7109375" customWidth="1"/>
    <col min="525" max="525" width="5.7109375" customWidth="1"/>
    <col min="526" max="527" width="6" customWidth="1"/>
    <col min="528" max="528" width="5.140625" customWidth="1"/>
    <col min="529" max="529" width="12.85546875" customWidth="1"/>
    <col min="530" max="530" width="11.7109375" customWidth="1"/>
    <col min="531" max="531" width="6.85546875" customWidth="1"/>
    <col min="532" max="532" width="10.7109375" customWidth="1"/>
    <col min="533" max="533" width="7.42578125" customWidth="1"/>
    <col min="771" max="771" width="5.140625" customWidth="1"/>
    <col min="772" max="772" width="23" customWidth="1"/>
    <col min="773" max="773" width="6.7109375" customWidth="1"/>
    <col min="774" max="774" width="7" customWidth="1"/>
    <col min="775" max="775" width="6.5703125" customWidth="1"/>
    <col min="776" max="776" width="7.140625" customWidth="1"/>
    <col min="777" max="777" width="6.5703125" customWidth="1"/>
    <col min="778" max="778" width="6.7109375" customWidth="1"/>
    <col min="779" max="779" width="6" customWidth="1"/>
    <col min="780" max="780" width="6.7109375" customWidth="1"/>
    <col min="781" max="781" width="5.7109375" customWidth="1"/>
    <col min="782" max="783" width="6" customWidth="1"/>
    <col min="784" max="784" width="5.140625" customWidth="1"/>
    <col min="785" max="785" width="12.85546875" customWidth="1"/>
    <col min="786" max="786" width="11.7109375" customWidth="1"/>
    <col min="787" max="787" width="6.85546875" customWidth="1"/>
    <col min="788" max="788" width="10.7109375" customWidth="1"/>
    <col min="789" max="789" width="7.42578125" customWidth="1"/>
    <col min="1027" max="1027" width="5.140625" customWidth="1"/>
    <col min="1028" max="1028" width="23" customWidth="1"/>
    <col min="1029" max="1029" width="6.7109375" customWidth="1"/>
    <col min="1030" max="1030" width="7" customWidth="1"/>
    <col min="1031" max="1031" width="6.5703125" customWidth="1"/>
    <col min="1032" max="1032" width="7.140625" customWidth="1"/>
    <col min="1033" max="1033" width="6.5703125" customWidth="1"/>
    <col min="1034" max="1034" width="6.7109375" customWidth="1"/>
    <col min="1035" max="1035" width="6" customWidth="1"/>
    <col min="1036" max="1036" width="6.7109375" customWidth="1"/>
    <col min="1037" max="1037" width="5.7109375" customWidth="1"/>
    <col min="1038" max="1039" width="6" customWidth="1"/>
    <col min="1040" max="1040" width="5.140625" customWidth="1"/>
    <col min="1041" max="1041" width="12.85546875" customWidth="1"/>
    <col min="1042" max="1042" width="11.7109375" customWidth="1"/>
    <col min="1043" max="1043" width="6.85546875" customWidth="1"/>
    <col min="1044" max="1044" width="10.7109375" customWidth="1"/>
    <col min="1045" max="1045" width="7.42578125" customWidth="1"/>
    <col min="1283" max="1283" width="5.140625" customWidth="1"/>
    <col min="1284" max="1284" width="23" customWidth="1"/>
    <col min="1285" max="1285" width="6.7109375" customWidth="1"/>
    <col min="1286" max="1286" width="7" customWidth="1"/>
    <col min="1287" max="1287" width="6.5703125" customWidth="1"/>
    <col min="1288" max="1288" width="7.140625" customWidth="1"/>
    <col min="1289" max="1289" width="6.5703125" customWidth="1"/>
    <col min="1290" max="1290" width="6.7109375" customWidth="1"/>
    <col min="1291" max="1291" width="6" customWidth="1"/>
    <col min="1292" max="1292" width="6.7109375" customWidth="1"/>
    <col min="1293" max="1293" width="5.7109375" customWidth="1"/>
    <col min="1294" max="1295" width="6" customWidth="1"/>
    <col min="1296" max="1296" width="5.140625" customWidth="1"/>
    <col min="1297" max="1297" width="12.85546875" customWidth="1"/>
    <col min="1298" max="1298" width="11.7109375" customWidth="1"/>
    <col min="1299" max="1299" width="6.85546875" customWidth="1"/>
    <col min="1300" max="1300" width="10.7109375" customWidth="1"/>
    <col min="1301" max="1301" width="7.42578125" customWidth="1"/>
    <col min="1539" max="1539" width="5.140625" customWidth="1"/>
    <col min="1540" max="1540" width="23" customWidth="1"/>
    <col min="1541" max="1541" width="6.7109375" customWidth="1"/>
    <col min="1542" max="1542" width="7" customWidth="1"/>
    <col min="1543" max="1543" width="6.5703125" customWidth="1"/>
    <col min="1544" max="1544" width="7.140625" customWidth="1"/>
    <col min="1545" max="1545" width="6.5703125" customWidth="1"/>
    <col min="1546" max="1546" width="6.7109375" customWidth="1"/>
    <col min="1547" max="1547" width="6" customWidth="1"/>
    <col min="1548" max="1548" width="6.7109375" customWidth="1"/>
    <col min="1549" max="1549" width="5.7109375" customWidth="1"/>
    <col min="1550" max="1551" width="6" customWidth="1"/>
    <col min="1552" max="1552" width="5.140625" customWidth="1"/>
    <col min="1553" max="1553" width="12.85546875" customWidth="1"/>
    <col min="1554" max="1554" width="11.7109375" customWidth="1"/>
    <col min="1555" max="1555" width="6.85546875" customWidth="1"/>
    <col min="1556" max="1556" width="10.7109375" customWidth="1"/>
    <col min="1557" max="1557" width="7.42578125" customWidth="1"/>
    <col min="1795" max="1795" width="5.140625" customWidth="1"/>
    <col min="1796" max="1796" width="23" customWidth="1"/>
    <col min="1797" max="1797" width="6.7109375" customWidth="1"/>
    <col min="1798" max="1798" width="7" customWidth="1"/>
    <col min="1799" max="1799" width="6.5703125" customWidth="1"/>
    <col min="1800" max="1800" width="7.140625" customWidth="1"/>
    <col min="1801" max="1801" width="6.5703125" customWidth="1"/>
    <col min="1802" max="1802" width="6.7109375" customWidth="1"/>
    <col min="1803" max="1803" width="6" customWidth="1"/>
    <col min="1804" max="1804" width="6.7109375" customWidth="1"/>
    <col min="1805" max="1805" width="5.7109375" customWidth="1"/>
    <col min="1806" max="1807" width="6" customWidth="1"/>
    <col min="1808" max="1808" width="5.140625" customWidth="1"/>
    <col min="1809" max="1809" width="12.85546875" customWidth="1"/>
    <col min="1810" max="1810" width="11.7109375" customWidth="1"/>
    <col min="1811" max="1811" width="6.85546875" customWidth="1"/>
    <col min="1812" max="1812" width="10.7109375" customWidth="1"/>
    <col min="1813" max="1813" width="7.42578125" customWidth="1"/>
    <col min="2051" max="2051" width="5.140625" customWidth="1"/>
    <col min="2052" max="2052" width="23" customWidth="1"/>
    <col min="2053" max="2053" width="6.7109375" customWidth="1"/>
    <col min="2054" max="2054" width="7" customWidth="1"/>
    <col min="2055" max="2055" width="6.5703125" customWidth="1"/>
    <col min="2056" max="2056" width="7.140625" customWidth="1"/>
    <col min="2057" max="2057" width="6.5703125" customWidth="1"/>
    <col min="2058" max="2058" width="6.7109375" customWidth="1"/>
    <col min="2059" max="2059" width="6" customWidth="1"/>
    <col min="2060" max="2060" width="6.7109375" customWidth="1"/>
    <col min="2061" max="2061" width="5.7109375" customWidth="1"/>
    <col min="2062" max="2063" width="6" customWidth="1"/>
    <col min="2064" max="2064" width="5.140625" customWidth="1"/>
    <col min="2065" max="2065" width="12.85546875" customWidth="1"/>
    <col min="2066" max="2066" width="11.7109375" customWidth="1"/>
    <col min="2067" max="2067" width="6.85546875" customWidth="1"/>
    <col min="2068" max="2068" width="10.7109375" customWidth="1"/>
    <col min="2069" max="2069" width="7.42578125" customWidth="1"/>
    <col min="2307" max="2307" width="5.140625" customWidth="1"/>
    <col min="2308" max="2308" width="23" customWidth="1"/>
    <col min="2309" max="2309" width="6.7109375" customWidth="1"/>
    <col min="2310" max="2310" width="7" customWidth="1"/>
    <col min="2311" max="2311" width="6.5703125" customWidth="1"/>
    <col min="2312" max="2312" width="7.140625" customWidth="1"/>
    <col min="2313" max="2313" width="6.5703125" customWidth="1"/>
    <col min="2314" max="2314" width="6.7109375" customWidth="1"/>
    <col min="2315" max="2315" width="6" customWidth="1"/>
    <col min="2316" max="2316" width="6.7109375" customWidth="1"/>
    <col min="2317" max="2317" width="5.7109375" customWidth="1"/>
    <col min="2318" max="2319" width="6" customWidth="1"/>
    <col min="2320" max="2320" width="5.140625" customWidth="1"/>
    <col min="2321" max="2321" width="12.85546875" customWidth="1"/>
    <col min="2322" max="2322" width="11.7109375" customWidth="1"/>
    <col min="2323" max="2323" width="6.85546875" customWidth="1"/>
    <col min="2324" max="2324" width="10.7109375" customWidth="1"/>
    <col min="2325" max="2325" width="7.42578125" customWidth="1"/>
    <col min="2563" max="2563" width="5.140625" customWidth="1"/>
    <col min="2564" max="2564" width="23" customWidth="1"/>
    <col min="2565" max="2565" width="6.7109375" customWidth="1"/>
    <col min="2566" max="2566" width="7" customWidth="1"/>
    <col min="2567" max="2567" width="6.5703125" customWidth="1"/>
    <col min="2568" max="2568" width="7.140625" customWidth="1"/>
    <col min="2569" max="2569" width="6.5703125" customWidth="1"/>
    <col min="2570" max="2570" width="6.7109375" customWidth="1"/>
    <col min="2571" max="2571" width="6" customWidth="1"/>
    <col min="2572" max="2572" width="6.7109375" customWidth="1"/>
    <col min="2573" max="2573" width="5.7109375" customWidth="1"/>
    <col min="2574" max="2575" width="6" customWidth="1"/>
    <col min="2576" max="2576" width="5.140625" customWidth="1"/>
    <col min="2577" max="2577" width="12.85546875" customWidth="1"/>
    <col min="2578" max="2578" width="11.7109375" customWidth="1"/>
    <col min="2579" max="2579" width="6.85546875" customWidth="1"/>
    <col min="2580" max="2580" width="10.7109375" customWidth="1"/>
    <col min="2581" max="2581" width="7.42578125" customWidth="1"/>
    <col min="2819" max="2819" width="5.140625" customWidth="1"/>
    <col min="2820" max="2820" width="23" customWidth="1"/>
    <col min="2821" max="2821" width="6.7109375" customWidth="1"/>
    <col min="2822" max="2822" width="7" customWidth="1"/>
    <col min="2823" max="2823" width="6.5703125" customWidth="1"/>
    <col min="2824" max="2824" width="7.140625" customWidth="1"/>
    <col min="2825" max="2825" width="6.5703125" customWidth="1"/>
    <col min="2826" max="2826" width="6.7109375" customWidth="1"/>
    <col min="2827" max="2827" width="6" customWidth="1"/>
    <col min="2828" max="2828" width="6.7109375" customWidth="1"/>
    <col min="2829" max="2829" width="5.7109375" customWidth="1"/>
    <col min="2830" max="2831" width="6" customWidth="1"/>
    <col min="2832" max="2832" width="5.140625" customWidth="1"/>
    <col min="2833" max="2833" width="12.85546875" customWidth="1"/>
    <col min="2834" max="2834" width="11.7109375" customWidth="1"/>
    <col min="2835" max="2835" width="6.85546875" customWidth="1"/>
    <col min="2836" max="2836" width="10.7109375" customWidth="1"/>
    <col min="2837" max="2837" width="7.42578125" customWidth="1"/>
    <col min="3075" max="3075" width="5.140625" customWidth="1"/>
    <col min="3076" max="3076" width="23" customWidth="1"/>
    <col min="3077" max="3077" width="6.7109375" customWidth="1"/>
    <col min="3078" max="3078" width="7" customWidth="1"/>
    <col min="3079" max="3079" width="6.5703125" customWidth="1"/>
    <col min="3080" max="3080" width="7.140625" customWidth="1"/>
    <col min="3081" max="3081" width="6.5703125" customWidth="1"/>
    <col min="3082" max="3082" width="6.7109375" customWidth="1"/>
    <col min="3083" max="3083" width="6" customWidth="1"/>
    <col min="3084" max="3084" width="6.7109375" customWidth="1"/>
    <col min="3085" max="3085" width="5.7109375" customWidth="1"/>
    <col min="3086" max="3087" width="6" customWidth="1"/>
    <col min="3088" max="3088" width="5.140625" customWidth="1"/>
    <col min="3089" max="3089" width="12.85546875" customWidth="1"/>
    <col min="3090" max="3090" width="11.7109375" customWidth="1"/>
    <col min="3091" max="3091" width="6.85546875" customWidth="1"/>
    <col min="3092" max="3092" width="10.7109375" customWidth="1"/>
    <col min="3093" max="3093" width="7.42578125" customWidth="1"/>
    <col min="3331" max="3331" width="5.140625" customWidth="1"/>
    <col min="3332" max="3332" width="23" customWidth="1"/>
    <col min="3333" max="3333" width="6.7109375" customWidth="1"/>
    <col min="3334" max="3334" width="7" customWidth="1"/>
    <col min="3335" max="3335" width="6.5703125" customWidth="1"/>
    <col min="3336" max="3336" width="7.140625" customWidth="1"/>
    <col min="3337" max="3337" width="6.5703125" customWidth="1"/>
    <col min="3338" max="3338" width="6.7109375" customWidth="1"/>
    <col min="3339" max="3339" width="6" customWidth="1"/>
    <col min="3340" max="3340" width="6.7109375" customWidth="1"/>
    <col min="3341" max="3341" width="5.7109375" customWidth="1"/>
    <col min="3342" max="3343" width="6" customWidth="1"/>
    <col min="3344" max="3344" width="5.140625" customWidth="1"/>
    <col min="3345" max="3345" width="12.85546875" customWidth="1"/>
    <col min="3346" max="3346" width="11.7109375" customWidth="1"/>
    <col min="3347" max="3347" width="6.85546875" customWidth="1"/>
    <col min="3348" max="3348" width="10.7109375" customWidth="1"/>
    <col min="3349" max="3349" width="7.42578125" customWidth="1"/>
    <col min="3587" max="3587" width="5.140625" customWidth="1"/>
    <col min="3588" max="3588" width="23" customWidth="1"/>
    <col min="3589" max="3589" width="6.7109375" customWidth="1"/>
    <col min="3590" max="3590" width="7" customWidth="1"/>
    <col min="3591" max="3591" width="6.5703125" customWidth="1"/>
    <col min="3592" max="3592" width="7.140625" customWidth="1"/>
    <col min="3593" max="3593" width="6.5703125" customWidth="1"/>
    <col min="3594" max="3594" width="6.7109375" customWidth="1"/>
    <col min="3595" max="3595" width="6" customWidth="1"/>
    <col min="3596" max="3596" width="6.7109375" customWidth="1"/>
    <col min="3597" max="3597" width="5.7109375" customWidth="1"/>
    <col min="3598" max="3599" width="6" customWidth="1"/>
    <col min="3600" max="3600" width="5.140625" customWidth="1"/>
    <col min="3601" max="3601" width="12.85546875" customWidth="1"/>
    <col min="3602" max="3602" width="11.7109375" customWidth="1"/>
    <col min="3603" max="3603" width="6.85546875" customWidth="1"/>
    <col min="3604" max="3604" width="10.7109375" customWidth="1"/>
    <col min="3605" max="3605" width="7.42578125" customWidth="1"/>
    <col min="3843" max="3843" width="5.140625" customWidth="1"/>
    <col min="3844" max="3844" width="23" customWidth="1"/>
    <col min="3845" max="3845" width="6.7109375" customWidth="1"/>
    <col min="3846" max="3846" width="7" customWidth="1"/>
    <col min="3847" max="3847" width="6.5703125" customWidth="1"/>
    <col min="3848" max="3848" width="7.140625" customWidth="1"/>
    <col min="3849" max="3849" width="6.5703125" customWidth="1"/>
    <col min="3850" max="3850" width="6.7109375" customWidth="1"/>
    <col min="3851" max="3851" width="6" customWidth="1"/>
    <col min="3852" max="3852" width="6.7109375" customWidth="1"/>
    <col min="3853" max="3853" width="5.7109375" customWidth="1"/>
    <col min="3854" max="3855" width="6" customWidth="1"/>
    <col min="3856" max="3856" width="5.140625" customWidth="1"/>
    <col min="3857" max="3857" width="12.85546875" customWidth="1"/>
    <col min="3858" max="3858" width="11.7109375" customWidth="1"/>
    <col min="3859" max="3859" width="6.85546875" customWidth="1"/>
    <col min="3860" max="3860" width="10.7109375" customWidth="1"/>
    <col min="3861" max="3861" width="7.42578125" customWidth="1"/>
    <col min="4099" max="4099" width="5.140625" customWidth="1"/>
    <col min="4100" max="4100" width="23" customWidth="1"/>
    <col min="4101" max="4101" width="6.7109375" customWidth="1"/>
    <col min="4102" max="4102" width="7" customWidth="1"/>
    <col min="4103" max="4103" width="6.5703125" customWidth="1"/>
    <col min="4104" max="4104" width="7.140625" customWidth="1"/>
    <col min="4105" max="4105" width="6.5703125" customWidth="1"/>
    <col min="4106" max="4106" width="6.7109375" customWidth="1"/>
    <col min="4107" max="4107" width="6" customWidth="1"/>
    <col min="4108" max="4108" width="6.7109375" customWidth="1"/>
    <col min="4109" max="4109" width="5.7109375" customWidth="1"/>
    <col min="4110" max="4111" width="6" customWidth="1"/>
    <col min="4112" max="4112" width="5.140625" customWidth="1"/>
    <col min="4113" max="4113" width="12.85546875" customWidth="1"/>
    <col min="4114" max="4114" width="11.7109375" customWidth="1"/>
    <col min="4115" max="4115" width="6.85546875" customWidth="1"/>
    <col min="4116" max="4116" width="10.7109375" customWidth="1"/>
    <col min="4117" max="4117" width="7.42578125" customWidth="1"/>
    <col min="4355" max="4355" width="5.140625" customWidth="1"/>
    <col min="4356" max="4356" width="23" customWidth="1"/>
    <col min="4357" max="4357" width="6.7109375" customWidth="1"/>
    <col min="4358" max="4358" width="7" customWidth="1"/>
    <col min="4359" max="4359" width="6.5703125" customWidth="1"/>
    <col min="4360" max="4360" width="7.140625" customWidth="1"/>
    <col min="4361" max="4361" width="6.5703125" customWidth="1"/>
    <col min="4362" max="4362" width="6.7109375" customWidth="1"/>
    <col min="4363" max="4363" width="6" customWidth="1"/>
    <col min="4364" max="4364" width="6.7109375" customWidth="1"/>
    <col min="4365" max="4365" width="5.7109375" customWidth="1"/>
    <col min="4366" max="4367" width="6" customWidth="1"/>
    <col min="4368" max="4368" width="5.140625" customWidth="1"/>
    <col min="4369" max="4369" width="12.85546875" customWidth="1"/>
    <col min="4370" max="4370" width="11.7109375" customWidth="1"/>
    <col min="4371" max="4371" width="6.85546875" customWidth="1"/>
    <col min="4372" max="4372" width="10.7109375" customWidth="1"/>
    <col min="4373" max="4373" width="7.42578125" customWidth="1"/>
    <col min="4611" max="4611" width="5.140625" customWidth="1"/>
    <col min="4612" max="4612" width="23" customWidth="1"/>
    <col min="4613" max="4613" width="6.7109375" customWidth="1"/>
    <col min="4614" max="4614" width="7" customWidth="1"/>
    <col min="4615" max="4615" width="6.5703125" customWidth="1"/>
    <col min="4616" max="4616" width="7.140625" customWidth="1"/>
    <col min="4617" max="4617" width="6.5703125" customWidth="1"/>
    <col min="4618" max="4618" width="6.7109375" customWidth="1"/>
    <col min="4619" max="4619" width="6" customWidth="1"/>
    <col min="4620" max="4620" width="6.7109375" customWidth="1"/>
    <col min="4621" max="4621" width="5.7109375" customWidth="1"/>
    <col min="4622" max="4623" width="6" customWidth="1"/>
    <col min="4624" max="4624" width="5.140625" customWidth="1"/>
    <col min="4625" max="4625" width="12.85546875" customWidth="1"/>
    <col min="4626" max="4626" width="11.7109375" customWidth="1"/>
    <col min="4627" max="4627" width="6.85546875" customWidth="1"/>
    <col min="4628" max="4628" width="10.7109375" customWidth="1"/>
    <col min="4629" max="4629" width="7.42578125" customWidth="1"/>
    <col min="4867" max="4867" width="5.140625" customWidth="1"/>
    <col min="4868" max="4868" width="23" customWidth="1"/>
    <col min="4869" max="4869" width="6.7109375" customWidth="1"/>
    <col min="4870" max="4870" width="7" customWidth="1"/>
    <col min="4871" max="4871" width="6.5703125" customWidth="1"/>
    <col min="4872" max="4872" width="7.140625" customWidth="1"/>
    <col min="4873" max="4873" width="6.5703125" customWidth="1"/>
    <col min="4874" max="4874" width="6.7109375" customWidth="1"/>
    <col min="4875" max="4875" width="6" customWidth="1"/>
    <col min="4876" max="4876" width="6.7109375" customWidth="1"/>
    <col min="4877" max="4877" width="5.7109375" customWidth="1"/>
    <col min="4878" max="4879" width="6" customWidth="1"/>
    <col min="4880" max="4880" width="5.140625" customWidth="1"/>
    <col min="4881" max="4881" width="12.85546875" customWidth="1"/>
    <col min="4882" max="4882" width="11.7109375" customWidth="1"/>
    <col min="4883" max="4883" width="6.85546875" customWidth="1"/>
    <col min="4884" max="4884" width="10.7109375" customWidth="1"/>
    <col min="4885" max="4885" width="7.42578125" customWidth="1"/>
    <col min="5123" max="5123" width="5.140625" customWidth="1"/>
    <col min="5124" max="5124" width="23" customWidth="1"/>
    <col min="5125" max="5125" width="6.7109375" customWidth="1"/>
    <col min="5126" max="5126" width="7" customWidth="1"/>
    <col min="5127" max="5127" width="6.5703125" customWidth="1"/>
    <col min="5128" max="5128" width="7.140625" customWidth="1"/>
    <col min="5129" max="5129" width="6.5703125" customWidth="1"/>
    <col min="5130" max="5130" width="6.7109375" customWidth="1"/>
    <col min="5131" max="5131" width="6" customWidth="1"/>
    <col min="5132" max="5132" width="6.7109375" customWidth="1"/>
    <col min="5133" max="5133" width="5.7109375" customWidth="1"/>
    <col min="5134" max="5135" width="6" customWidth="1"/>
    <col min="5136" max="5136" width="5.140625" customWidth="1"/>
    <col min="5137" max="5137" width="12.85546875" customWidth="1"/>
    <col min="5138" max="5138" width="11.7109375" customWidth="1"/>
    <col min="5139" max="5139" width="6.85546875" customWidth="1"/>
    <col min="5140" max="5140" width="10.7109375" customWidth="1"/>
    <col min="5141" max="5141" width="7.42578125" customWidth="1"/>
    <col min="5379" max="5379" width="5.140625" customWidth="1"/>
    <col min="5380" max="5380" width="23" customWidth="1"/>
    <col min="5381" max="5381" width="6.7109375" customWidth="1"/>
    <col min="5382" max="5382" width="7" customWidth="1"/>
    <col min="5383" max="5383" width="6.5703125" customWidth="1"/>
    <col min="5384" max="5384" width="7.140625" customWidth="1"/>
    <col min="5385" max="5385" width="6.5703125" customWidth="1"/>
    <col min="5386" max="5386" width="6.7109375" customWidth="1"/>
    <col min="5387" max="5387" width="6" customWidth="1"/>
    <col min="5388" max="5388" width="6.7109375" customWidth="1"/>
    <col min="5389" max="5389" width="5.7109375" customWidth="1"/>
    <col min="5390" max="5391" width="6" customWidth="1"/>
    <col min="5392" max="5392" width="5.140625" customWidth="1"/>
    <col min="5393" max="5393" width="12.85546875" customWidth="1"/>
    <col min="5394" max="5394" width="11.7109375" customWidth="1"/>
    <col min="5395" max="5395" width="6.85546875" customWidth="1"/>
    <col min="5396" max="5396" width="10.7109375" customWidth="1"/>
    <col min="5397" max="5397" width="7.42578125" customWidth="1"/>
    <col min="5635" max="5635" width="5.140625" customWidth="1"/>
    <col min="5636" max="5636" width="23" customWidth="1"/>
    <col min="5637" max="5637" width="6.7109375" customWidth="1"/>
    <col min="5638" max="5638" width="7" customWidth="1"/>
    <col min="5639" max="5639" width="6.5703125" customWidth="1"/>
    <col min="5640" max="5640" width="7.140625" customWidth="1"/>
    <col min="5641" max="5641" width="6.5703125" customWidth="1"/>
    <col min="5642" max="5642" width="6.7109375" customWidth="1"/>
    <col min="5643" max="5643" width="6" customWidth="1"/>
    <col min="5644" max="5644" width="6.7109375" customWidth="1"/>
    <col min="5645" max="5645" width="5.7109375" customWidth="1"/>
    <col min="5646" max="5647" width="6" customWidth="1"/>
    <col min="5648" max="5648" width="5.140625" customWidth="1"/>
    <col min="5649" max="5649" width="12.85546875" customWidth="1"/>
    <col min="5650" max="5650" width="11.7109375" customWidth="1"/>
    <col min="5651" max="5651" width="6.85546875" customWidth="1"/>
    <col min="5652" max="5652" width="10.7109375" customWidth="1"/>
    <col min="5653" max="5653" width="7.42578125" customWidth="1"/>
    <col min="5891" max="5891" width="5.140625" customWidth="1"/>
    <col min="5892" max="5892" width="23" customWidth="1"/>
    <col min="5893" max="5893" width="6.7109375" customWidth="1"/>
    <col min="5894" max="5894" width="7" customWidth="1"/>
    <col min="5895" max="5895" width="6.5703125" customWidth="1"/>
    <col min="5896" max="5896" width="7.140625" customWidth="1"/>
    <col min="5897" max="5897" width="6.5703125" customWidth="1"/>
    <col min="5898" max="5898" width="6.7109375" customWidth="1"/>
    <col min="5899" max="5899" width="6" customWidth="1"/>
    <col min="5900" max="5900" width="6.7109375" customWidth="1"/>
    <col min="5901" max="5901" width="5.7109375" customWidth="1"/>
    <col min="5902" max="5903" width="6" customWidth="1"/>
    <col min="5904" max="5904" width="5.140625" customWidth="1"/>
    <col min="5905" max="5905" width="12.85546875" customWidth="1"/>
    <col min="5906" max="5906" width="11.7109375" customWidth="1"/>
    <col min="5907" max="5907" width="6.85546875" customWidth="1"/>
    <col min="5908" max="5908" width="10.7109375" customWidth="1"/>
    <col min="5909" max="5909" width="7.42578125" customWidth="1"/>
    <col min="6147" max="6147" width="5.140625" customWidth="1"/>
    <col min="6148" max="6148" width="23" customWidth="1"/>
    <col min="6149" max="6149" width="6.7109375" customWidth="1"/>
    <col min="6150" max="6150" width="7" customWidth="1"/>
    <col min="6151" max="6151" width="6.5703125" customWidth="1"/>
    <col min="6152" max="6152" width="7.140625" customWidth="1"/>
    <col min="6153" max="6153" width="6.5703125" customWidth="1"/>
    <col min="6154" max="6154" width="6.7109375" customWidth="1"/>
    <col min="6155" max="6155" width="6" customWidth="1"/>
    <col min="6156" max="6156" width="6.7109375" customWidth="1"/>
    <col min="6157" max="6157" width="5.7109375" customWidth="1"/>
    <col min="6158" max="6159" width="6" customWidth="1"/>
    <col min="6160" max="6160" width="5.140625" customWidth="1"/>
    <col min="6161" max="6161" width="12.85546875" customWidth="1"/>
    <col min="6162" max="6162" width="11.7109375" customWidth="1"/>
    <col min="6163" max="6163" width="6.85546875" customWidth="1"/>
    <col min="6164" max="6164" width="10.7109375" customWidth="1"/>
    <col min="6165" max="6165" width="7.42578125" customWidth="1"/>
    <col min="6403" max="6403" width="5.140625" customWidth="1"/>
    <col min="6404" max="6404" width="23" customWidth="1"/>
    <col min="6405" max="6405" width="6.7109375" customWidth="1"/>
    <col min="6406" max="6406" width="7" customWidth="1"/>
    <col min="6407" max="6407" width="6.5703125" customWidth="1"/>
    <col min="6408" max="6408" width="7.140625" customWidth="1"/>
    <col min="6409" max="6409" width="6.5703125" customWidth="1"/>
    <col min="6410" max="6410" width="6.7109375" customWidth="1"/>
    <col min="6411" max="6411" width="6" customWidth="1"/>
    <col min="6412" max="6412" width="6.7109375" customWidth="1"/>
    <col min="6413" max="6413" width="5.7109375" customWidth="1"/>
    <col min="6414" max="6415" width="6" customWidth="1"/>
    <col min="6416" max="6416" width="5.140625" customWidth="1"/>
    <col min="6417" max="6417" width="12.85546875" customWidth="1"/>
    <col min="6418" max="6418" width="11.7109375" customWidth="1"/>
    <col min="6419" max="6419" width="6.85546875" customWidth="1"/>
    <col min="6420" max="6420" width="10.7109375" customWidth="1"/>
    <col min="6421" max="6421" width="7.42578125" customWidth="1"/>
    <col min="6659" max="6659" width="5.140625" customWidth="1"/>
    <col min="6660" max="6660" width="23" customWidth="1"/>
    <col min="6661" max="6661" width="6.7109375" customWidth="1"/>
    <col min="6662" max="6662" width="7" customWidth="1"/>
    <col min="6663" max="6663" width="6.5703125" customWidth="1"/>
    <col min="6664" max="6664" width="7.140625" customWidth="1"/>
    <col min="6665" max="6665" width="6.5703125" customWidth="1"/>
    <col min="6666" max="6666" width="6.7109375" customWidth="1"/>
    <col min="6667" max="6667" width="6" customWidth="1"/>
    <col min="6668" max="6668" width="6.7109375" customWidth="1"/>
    <col min="6669" max="6669" width="5.7109375" customWidth="1"/>
    <col min="6670" max="6671" width="6" customWidth="1"/>
    <col min="6672" max="6672" width="5.140625" customWidth="1"/>
    <col min="6673" max="6673" width="12.85546875" customWidth="1"/>
    <col min="6674" max="6674" width="11.7109375" customWidth="1"/>
    <col min="6675" max="6675" width="6.85546875" customWidth="1"/>
    <col min="6676" max="6676" width="10.7109375" customWidth="1"/>
    <col min="6677" max="6677" width="7.42578125" customWidth="1"/>
    <col min="6915" max="6915" width="5.140625" customWidth="1"/>
    <col min="6916" max="6916" width="23" customWidth="1"/>
    <col min="6917" max="6917" width="6.7109375" customWidth="1"/>
    <col min="6918" max="6918" width="7" customWidth="1"/>
    <col min="6919" max="6919" width="6.5703125" customWidth="1"/>
    <col min="6920" max="6920" width="7.140625" customWidth="1"/>
    <col min="6921" max="6921" width="6.5703125" customWidth="1"/>
    <col min="6922" max="6922" width="6.7109375" customWidth="1"/>
    <col min="6923" max="6923" width="6" customWidth="1"/>
    <col min="6924" max="6924" width="6.7109375" customWidth="1"/>
    <col min="6925" max="6925" width="5.7109375" customWidth="1"/>
    <col min="6926" max="6927" width="6" customWidth="1"/>
    <col min="6928" max="6928" width="5.140625" customWidth="1"/>
    <col min="6929" max="6929" width="12.85546875" customWidth="1"/>
    <col min="6930" max="6930" width="11.7109375" customWidth="1"/>
    <col min="6931" max="6931" width="6.85546875" customWidth="1"/>
    <col min="6932" max="6932" width="10.7109375" customWidth="1"/>
    <col min="6933" max="6933" width="7.42578125" customWidth="1"/>
    <col min="7171" max="7171" width="5.140625" customWidth="1"/>
    <col min="7172" max="7172" width="23" customWidth="1"/>
    <col min="7173" max="7173" width="6.7109375" customWidth="1"/>
    <col min="7174" max="7174" width="7" customWidth="1"/>
    <col min="7175" max="7175" width="6.5703125" customWidth="1"/>
    <col min="7176" max="7176" width="7.140625" customWidth="1"/>
    <col min="7177" max="7177" width="6.5703125" customWidth="1"/>
    <col min="7178" max="7178" width="6.7109375" customWidth="1"/>
    <col min="7179" max="7179" width="6" customWidth="1"/>
    <col min="7180" max="7180" width="6.7109375" customWidth="1"/>
    <col min="7181" max="7181" width="5.7109375" customWidth="1"/>
    <col min="7182" max="7183" width="6" customWidth="1"/>
    <col min="7184" max="7184" width="5.140625" customWidth="1"/>
    <col min="7185" max="7185" width="12.85546875" customWidth="1"/>
    <col min="7186" max="7186" width="11.7109375" customWidth="1"/>
    <col min="7187" max="7187" width="6.85546875" customWidth="1"/>
    <col min="7188" max="7188" width="10.7109375" customWidth="1"/>
    <col min="7189" max="7189" width="7.42578125" customWidth="1"/>
    <col min="7427" max="7427" width="5.140625" customWidth="1"/>
    <col min="7428" max="7428" width="23" customWidth="1"/>
    <col min="7429" max="7429" width="6.7109375" customWidth="1"/>
    <col min="7430" max="7430" width="7" customWidth="1"/>
    <col min="7431" max="7431" width="6.5703125" customWidth="1"/>
    <col min="7432" max="7432" width="7.140625" customWidth="1"/>
    <col min="7433" max="7433" width="6.5703125" customWidth="1"/>
    <col min="7434" max="7434" width="6.7109375" customWidth="1"/>
    <col min="7435" max="7435" width="6" customWidth="1"/>
    <col min="7436" max="7436" width="6.7109375" customWidth="1"/>
    <col min="7437" max="7437" width="5.7109375" customWidth="1"/>
    <col min="7438" max="7439" width="6" customWidth="1"/>
    <col min="7440" max="7440" width="5.140625" customWidth="1"/>
    <col min="7441" max="7441" width="12.85546875" customWidth="1"/>
    <col min="7442" max="7442" width="11.7109375" customWidth="1"/>
    <col min="7443" max="7443" width="6.85546875" customWidth="1"/>
    <col min="7444" max="7444" width="10.7109375" customWidth="1"/>
    <col min="7445" max="7445" width="7.42578125" customWidth="1"/>
    <col min="7683" max="7683" width="5.140625" customWidth="1"/>
    <col min="7684" max="7684" width="23" customWidth="1"/>
    <col min="7685" max="7685" width="6.7109375" customWidth="1"/>
    <col min="7686" max="7686" width="7" customWidth="1"/>
    <col min="7687" max="7687" width="6.5703125" customWidth="1"/>
    <col min="7688" max="7688" width="7.140625" customWidth="1"/>
    <col min="7689" max="7689" width="6.5703125" customWidth="1"/>
    <col min="7690" max="7690" width="6.7109375" customWidth="1"/>
    <col min="7691" max="7691" width="6" customWidth="1"/>
    <col min="7692" max="7692" width="6.7109375" customWidth="1"/>
    <col min="7693" max="7693" width="5.7109375" customWidth="1"/>
    <col min="7694" max="7695" width="6" customWidth="1"/>
    <col min="7696" max="7696" width="5.140625" customWidth="1"/>
    <col min="7697" max="7697" width="12.85546875" customWidth="1"/>
    <col min="7698" max="7698" width="11.7109375" customWidth="1"/>
    <col min="7699" max="7699" width="6.85546875" customWidth="1"/>
    <col min="7700" max="7700" width="10.7109375" customWidth="1"/>
    <col min="7701" max="7701" width="7.42578125" customWidth="1"/>
    <col min="7939" max="7939" width="5.140625" customWidth="1"/>
    <col min="7940" max="7940" width="23" customWidth="1"/>
    <col min="7941" max="7941" width="6.7109375" customWidth="1"/>
    <col min="7942" max="7942" width="7" customWidth="1"/>
    <col min="7943" max="7943" width="6.5703125" customWidth="1"/>
    <col min="7944" max="7944" width="7.140625" customWidth="1"/>
    <col min="7945" max="7945" width="6.5703125" customWidth="1"/>
    <col min="7946" max="7946" width="6.7109375" customWidth="1"/>
    <col min="7947" max="7947" width="6" customWidth="1"/>
    <col min="7948" max="7948" width="6.7109375" customWidth="1"/>
    <col min="7949" max="7949" width="5.7109375" customWidth="1"/>
    <col min="7950" max="7951" width="6" customWidth="1"/>
    <col min="7952" max="7952" width="5.140625" customWidth="1"/>
    <col min="7953" max="7953" width="12.85546875" customWidth="1"/>
    <col min="7954" max="7954" width="11.7109375" customWidth="1"/>
    <col min="7955" max="7955" width="6.85546875" customWidth="1"/>
    <col min="7956" max="7956" width="10.7109375" customWidth="1"/>
    <col min="7957" max="7957" width="7.42578125" customWidth="1"/>
    <col min="8195" max="8195" width="5.140625" customWidth="1"/>
    <col min="8196" max="8196" width="23" customWidth="1"/>
    <col min="8197" max="8197" width="6.7109375" customWidth="1"/>
    <col min="8198" max="8198" width="7" customWidth="1"/>
    <col min="8199" max="8199" width="6.5703125" customWidth="1"/>
    <col min="8200" max="8200" width="7.140625" customWidth="1"/>
    <col min="8201" max="8201" width="6.5703125" customWidth="1"/>
    <col min="8202" max="8202" width="6.7109375" customWidth="1"/>
    <col min="8203" max="8203" width="6" customWidth="1"/>
    <col min="8204" max="8204" width="6.7109375" customWidth="1"/>
    <col min="8205" max="8205" width="5.7109375" customWidth="1"/>
    <col min="8206" max="8207" width="6" customWidth="1"/>
    <col min="8208" max="8208" width="5.140625" customWidth="1"/>
    <col min="8209" max="8209" width="12.85546875" customWidth="1"/>
    <col min="8210" max="8210" width="11.7109375" customWidth="1"/>
    <col min="8211" max="8211" width="6.85546875" customWidth="1"/>
    <col min="8212" max="8212" width="10.7109375" customWidth="1"/>
    <col min="8213" max="8213" width="7.42578125" customWidth="1"/>
    <col min="8451" max="8451" width="5.140625" customWidth="1"/>
    <col min="8452" max="8452" width="23" customWidth="1"/>
    <col min="8453" max="8453" width="6.7109375" customWidth="1"/>
    <col min="8454" max="8454" width="7" customWidth="1"/>
    <col min="8455" max="8455" width="6.5703125" customWidth="1"/>
    <col min="8456" max="8456" width="7.140625" customWidth="1"/>
    <col min="8457" max="8457" width="6.5703125" customWidth="1"/>
    <col min="8458" max="8458" width="6.7109375" customWidth="1"/>
    <col min="8459" max="8459" width="6" customWidth="1"/>
    <col min="8460" max="8460" width="6.7109375" customWidth="1"/>
    <col min="8461" max="8461" width="5.7109375" customWidth="1"/>
    <col min="8462" max="8463" width="6" customWidth="1"/>
    <col min="8464" max="8464" width="5.140625" customWidth="1"/>
    <col min="8465" max="8465" width="12.85546875" customWidth="1"/>
    <col min="8466" max="8466" width="11.7109375" customWidth="1"/>
    <col min="8467" max="8467" width="6.85546875" customWidth="1"/>
    <col min="8468" max="8468" width="10.7109375" customWidth="1"/>
    <col min="8469" max="8469" width="7.42578125" customWidth="1"/>
    <col min="8707" max="8707" width="5.140625" customWidth="1"/>
    <col min="8708" max="8708" width="23" customWidth="1"/>
    <col min="8709" max="8709" width="6.7109375" customWidth="1"/>
    <col min="8710" max="8710" width="7" customWidth="1"/>
    <col min="8711" max="8711" width="6.5703125" customWidth="1"/>
    <col min="8712" max="8712" width="7.140625" customWidth="1"/>
    <col min="8713" max="8713" width="6.5703125" customWidth="1"/>
    <col min="8714" max="8714" width="6.7109375" customWidth="1"/>
    <col min="8715" max="8715" width="6" customWidth="1"/>
    <col min="8716" max="8716" width="6.7109375" customWidth="1"/>
    <col min="8717" max="8717" width="5.7109375" customWidth="1"/>
    <col min="8718" max="8719" width="6" customWidth="1"/>
    <col min="8720" max="8720" width="5.140625" customWidth="1"/>
    <col min="8721" max="8721" width="12.85546875" customWidth="1"/>
    <col min="8722" max="8722" width="11.7109375" customWidth="1"/>
    <col min="8723" max="8723" width="6.85546875" customWidth="1"/>
    <col min="8724" max="8724" width="10.7109375" customWidth="1"/>
    <col min="8725" max="8725" width="7.42578125" customWidth="1"/>
    <col min="8963" max="8963" width="5.140625" customWidth="1"/>
    <col min="8964" max="8964" width="23" customWidth="1"/>
    <col min="8965" max="8965" width="6.7109375" customWidth="1"/>
    <col min="8966" max="8966" width="7" customWidth="1"/>
    <col min="8967" max="8967" width="6.5703125" customWidth="1"/>
    <col min="8968" max="8968" width="7.140625" customWidth="1"/>
    <col min="8969" max="8969" width="6.5703125" customWidth="1"/>
    <col min="8970" max="8970" width="6.7109375" customWidth="1"/>
    <col min="8971" max="8971" width="6" customWidth="1"/>
    <col min="8972" max="8972" width="6.7109375" customWidth="1"/>
    <col min="8973" max="8973" width="5.7109375" customWidth="1"/>
    <col min="8974" max="8975" width="6" customWidth="1"/>
    <col min="8976" max="8976" width="5.140625" customWidth="1"/>
    <col min="8977" max="8977" width="12.85546875" customWidth="1"/>
    <col min="8978" max="8978" width="11.7109375" customWidth="1"/>
    <col min="8979" max="8979" width="6.85546875" customWidth="1"/>
    <col min="8980" max="8980" width="10.7109375" customWidth="1"/>
    <col min="8981" max="8981" width="7.42578125" customWidth="1"/>
    <col min="9219" max="9219" width="5.140625" customWidth="1"/>
    <col min="9220" max="9220" width="23" customWidth="1"/>
    <col min="9221" max="9221" width="6.7109375" customWidth="1"/>
    <col min="9222" max="9222" width="7" customWidth="1"/>
    <col min="9223" max="9223" width="6.5703125" customWidth="1"/>
    <col min="9224" max="9224" width="7.140625" customWidth="1"/>
    <col min="9225" max="9225" width="6.5703125" customWidth="1"/>
    <col min="9226" max="9226" width="6.7109375" customWidth="1"/>
    <col min="9227" max="9227" width="6" customWidth="1"/>
    <col min="9228" max="9228" width="6.7109375" customWidth="1"/>
    <col min="9229" max="9229" width="5.7109375" customWidth="1"/>
    <col min="9230" max="9231" width="6" customWidth="1"/>
    <col min="9232" max="9232" width="5.140625" customWidth="1"/>
    <col min="9233" max="9233" width="12.85546875" customWidth="1"/>
    <col min="9234" max="9234" width="11.7109375" customWidth="1"/>
    <col min="9235" max="9235" width="6.85546875" customWidth="1"/>
    <col min="9236" max="9236" width="10.7109375" customWidth="1"/>
    <col min="9237" max="9237" width="7.42578125" customWidth="1"/>
    <col min="9475" max="9475" width="5.140625" customWidth="1"/>
    <col min="9476" max="9476" width="23" customWidth="1"/>
    <col min="9477" max="9477" width="6.7109375" customWidth="1"/>
    <col min="9478" max="9478" width="7" customWidth="1"/>
    <col min="9479" max="9479" width="6.5703125" customWidth="1"/>
    <col min="9480" max="9480" width="7.140625" customWidth="1"/>
    <col min="9481" max="9481" width="6.5703125" customWidth="1"/>
    <col min="9482" max="9482" width="6.7109375" customWidth="1"/>
    <col min="9483" max="9483" width="6" customWidth="1"/>
    <col min="9484" max="9484" width="6.7109375" customWidth="1"/>
    <col min="9485" max="9485" width="5.7109375" customWidth="1"/>
    <col min="9486" max="9487" width="6" customWidth="1"/>
    <col min="9488" max="9488" width="5.140625" customWidth="1"/>
    <col min="9489" max="9489" width="12.85546875" customWidth="1"/>
    <col min="9490" max="9490" width="11.7109375" customWidth="1"/>
    <col min="9491" max="9491" width="6.85546875" customWidth="1"/>
    <col min="9492" max="9492" width="10.7109375" customWidth="1"/>
    <col min="9493" max="9493" width="7.42578125" customWidth="1"/>
    <col min="9731" max="9731" width="5.140625" customWidth="1"/>
    <col min="9732" max="9732" width="23" customWidth="1"/>
    <col min="9733" max="9733" width="6.7109375" customWidth="1"/>
    <col min="9734" max="9734" width="7" customWidth="1"/>
    <col min="9735" max="9735" width="6.5703125" customWidth="1"/>
    <col min="9736" max="9736" width="7.140625" customWidth="1"/>
    <col min="9737" max="9737" width="6.5703125" customWidth="1"/>
    <col min="9738" max="9738" width="6.7109375" customWidth="1"/>
    <col min="9739" max="9739" width="6" customWidth="1"/>
    <col min="9740" max="9740" width="6.7109375" customWidth="1"/>
    <col min="9741" max="9741" width="5.7109375" customWidth="1"/>
    <col min="9742" max="9743" width="6" customWidth="1"/>
    <col min="9744" max="9744" width="5.140625" customWidth="1"/>
    <col min="9745" max="9745" width="12.85546875" customWidth="1"/>
    <col min="9746" max="9746" width="11.7109375" customWidth="1"/>
    <col min="9747" max="9747" width="6.85546875" customWidth="1"/>
    <col min="9748" max="9748" width="10.7109375" customWidth="1"/>
    <col min="9749" max="9749" width="7.42578125" customWidth="1"/>
    <col min="9987" max="9987" width="5.140625" customWidth="1"/>
    <col min="9988" max="9988" width="23" customWidth="1"/>
    <col min="9989" max="9989" width="6.7109375" customWidth="1"/>
    <col min="9990" max="9990" width="7" customWidth="1"/>
    <col min="9991" max="9991" width="6.5703125" customWidth="1"/>
    <col min="9992" max="9992" width="7.140625" customWidth="1"/>
    <col min="9993" max="9993" width="6.5703125" customWidth="1"/>
    <col min="9994" max="9994" width="6.7109375" customWidth="1"/>
    <col min="9995" max="9995" width="6" customWidth="1"/>
    <col min="9996" max="9996" width="6.7109375" customWidth="1"/>
    <col min="9997" max="9997" width="5.7109375" customWidth="1"/>
    <col min="9998" max="9999" width="6" customWidth="1"/>
    <col min="10000" max="10000" width="5.140625" customWidth="1"/>
    <col min="10001" max="10001" width="12.85546875" customWidth="1"/>
    <col min="10002" max="10002" width="11.7109375" customWidth="1"/>
    <col min="10003" max="10003" width="6.85546875" customWidth="1"/>
    <col min="10004" max="10004" width="10.7109375" customWidth="1"/>
    <col min="10005" max="10005" width="7.42578125" customWidth="1"/>
    <col min="10243" max="10243" width="5.140625" customWidth="1"/>
    <col min="10244" max="10244" width="23" customWidth="1"/>
    <col min="10245" max="10245" width="6.7109375" customWidth="1"/>
    <col min="10246" max="10246" width="7" customWidth="1"/>
    <col min="10247" max="10247" width="6.5703125" customWidth="1"/>
    <col min="10248" max="10248" width="7.140625" customWidth="1"/>
    <col min="10249" max="10249" width="6.5703125" customWidth="1"/>
    <col min="10250" max="10250" width="6.7109375" customWidth="1"/>
    <col min="10251" max="10251" width="6" customWidth="1"/>
    <col min="10252" max="10252" width="6.7109375" customWidth="1"/>
    <col min="10253" max="10253" width="5.7109375" customWidth="1"/>
    <col min="10254" max="10255" width="6" customWidth="1"/>
    <col min="10256" max="10256" width="5.140625" customWidth="1"/>
    <col min="10257" max="10257" width="12.85546875" customWidth="1"/>
    <col min="10258" max="10258" width="11.7109375" customWidth="1"/>
    <col min="10259" max="10259" width="6.85546875" customWidth="1"/>
    <col min="10260" max="10260" width="10.7109375" customWidth="1"/>
    <col min="10261" max="10261" width="7.42578125" customWidth="1"/>
    <col min="10499" max="10499" width="5.140625" customWidth="1"/>
    <col min="10500" max="10500" width="23" customWidth="1"/>
    <col min="10501" max="10501" width="6.7109375" customWidth="1"/>
    <col min="10502" max="10502" width="7" customWidth="1"/>
    <col min="10503" max="10503" width="6.5703125" customWidth="1"/>
    <col min="10504" max="10504" width="7.140625" customWidth="1"/>
    <col min="10505" max="10505" width="6.5703125" customWidth="1"/>
    <col min="10506" max="10506" width="6.7109375" customWidth="1"/>
    <col min="10507" max="10507" width="6" customWidth="1"/>
    <col min="10508" max="10508" width="6.7109375" customWidth="1"/>
    <col min="10509" max="10509" width="5.7109375" customWidth="1"/>
    <col min="10510" max="10511" width="6" customWidth="1"/>
    <col min="10512" max="10512" width="5.140625" customWidth="1"/>
    <col min="10513" max="10513" width="12.85546875" customWidth="1"/>
    <col min="10514" max="10514" width="11.7109375" customWidth="1"/>
    <col min="10515" max="10515" width="6.85546875" customWidth="1"/>
    <col min="10516" max="10516" width="10.7109375" customWidth="1"/>
    <col min="10517" max="10517" width="7.42578125" customWidth="1"/>
    <col min="10755" max="10755" width="5.140625" customWidth="1"/>
    <col min="10756" max="10756" width="23" customWidth="1"/>
    <col min="10757" max="10757" width="6.7109375" customWidth="1"/>
    <col min="10758" max="10758" width="7" customWidth="1"/>
    <col min="10759" max="10759" width="6.5703125" customWidth="1"/>
    <col min="10760" max="10760" width="7.140625" customWidth="1"/>
    <col min="10761" max="10761" width="6.5703125" customWidth="1"/>
    <col min="10762" max="10762" width="6.7109375" customWidth="1"/>
    <col min="10763" max="10763" width="6" customWidth="1"/>
    <col min="10764" max="10764" width="6.7109375" customWidth="1"/>
    <col min="10765" max="10765" width="5.7109375" customWidth="1"/>
    <col min="10766" max="10767" width="6" customWidth="1"/>
    <col min="10768" max="10768" width="5.140625" customWidth="1"/>
    <col min="10769" max="10769" width="12.85546875" customWidth="1"/>
    <col min="10770" max="10770" width="11.7109375" customWidth="1"/>
    <col min="10771" max="10771" width="6.85546875" customWidth="1"/>
    <col min="10772" max="10772" width="10.7109375" customWidth="1"/>
    <col min="10773" max="10773" width="7.42578125" customWidth="1"/>
    <col min="11011" max="11011" width="5.140625" customWidth="1"/>
    <col min="11012" max="11012" width="23" customWidth="1"/>
    <col min="11013" max="11013" width="6.7109375" customWidth="1"/>
    <col min="11014" max="11014" width="7" customWidth="1"/>
    <col min="11015" max="11015" width="6.5703125" customWidth="1"/>
    <col min="11016" max="11016" width="7.140625" customWidth="1"/>
    <col min="11017" max="11017" width="6.5703125" customWidth="1"/>
    <col min="11018" max="11018" width="6.7109375" customWidth="1"/>
    <col min="11019" max="11019" width="6" customWidth="1"/>
    <col min="11020" max="11020" width="6.7109375" customWidth="1"/>
    <col min="11021" max="11021" width="5.7109375" customWidth="1"/>
    <col min="11022" max="11023" width="6" customWidth="1"/>
    <col min="11024" max="11024" width="5.140625" customWidth="1"/>
    <col min="11025" max="11025" width="12.85546875" customWidth="1"/>
    <col min="11026" max="11026" width="11.7109375" customWidth="1"/>
    <col min="11027" max="11027" width="6.85546875" customWidth="1"/>
    <col min="11028" max="11028" width="10.7109375" customWidth="1"/>
    <col min="11029" max="11029" width="7.42578125" customWidth="1"/>
    <col min="11267" max="11267" width="5.140625" customWidth="1"/>
    <col min="11268" max="11268" width="23" customWidth="1"/>
    <col min="11269" max="11269" width="6.7109375" customWidth="1"/>
    <col min="11270" max="11270" width="7" customWidth="1"/>
    <col min="11271" max="11271" width="6.5703125" customWidth="1"/>
    <col min="11272" max="11272" width="7.140625" customWidth="1"/>
    <col min="11273" max="11273" width="6.5703125" customWidth="1"/>
    <col min="11274" max="11274" width="6.7109375" customWidth="1"/>
    <col min="11275" max="11275" width="6" customWidth="1"/>
    <col min="11276" max="11276" width="6.7109375" customWidth="1"/>
    <col min="11277" max="11277" width="5.7109375" customWidth="1"/>
    <col min="11278" max="11279" width="6" customWidth="1"/>
    <col min="11280" max="11280" width="5.140625" customWidth="1"/>
    <col min="11281" max="11281" width="12.85546875" customWidth="1"/>
    <col min="11282" max="11282" width="11.7109375" customWidth="1"/>
    <col min="11283" max="11283" width="6.85546875" customWidth="1"/>
    <col min="11284" max="11284" width="10.7109375" customWidth="1"/>
    <col min="11285" max="11285" width="7.42578125" customWidth="1"/>
    <col min="11523" max="11523" width="5.140625" customWidth="1"/>
    <col min="11524" max="11524" width="23" customWidth="1"/>
    <col min="11525" max="11525" width="6.7109375" customWidth="1"/>
    <col min="11526" max="11526" width="7" customWidth="1"/>
    <col min="11527" max="11527" width="6.5703125" customWidth="1"/>
    <col min="11528" max="11528" width="7.140625" customWidth="1"/>
    <col min="11529" max="11529" width="6.5703125" customWidth="1"/>
    <col min="11530" max="11530" width="6.7109375" customWidth="1"/>
    <col min="11531" max="11531" width="6" customWidth="1"/>
    <col min="11532" max="11532" width="6.7109375" customWidth="1"/>
    <col min="11533" max="11533" width="5.7109375" customWidth="1"/>
    <col min="11534" max="11535" width="6" customWidth="1"/>
    <col min="11536" max="11536" width="5.140625" customWidth="1"/>
    <col min="11537" max="11537" width="12.85546875" customWidth="1"/>
    <col min="11538" max="11538" width="11.7109375" customWidth="1"/>
    <col min="11539" max="11539" width="6.85546875" customWidth="1"/>
    <col min="11540" max="11540" width="10.7109375" customWidth="1"/>
    <col min="11541" max="11541" width="7.42578125" customWidth="1"/>
    <col min="11779" max="11779" width="5.140625" customWidth="1"/>
    <col min="11780" max="11780" width="23" customWidth="1"/>
    <col min="11781" max="11781" width="6.7109375" customWidth="1"/>
    <col min="11782" max="11782" width="7" customWidth="1"/>
    <col min="11783" max="11783" width="6.5703125" customWidth="1"/>
    <col min="11784" max="11784" width="7.140625" customWidth="1"/>
    <col min="11785" max="11785" width="6.5703125" customWidth="1"/>
    <col min="11786" max="11786" width="6.7109375" customWidth="1"/>
    <col min="11787" max="11787" width="6" customWidth="1"/>
    <col min="11788" max="11788" width="6.7109375" customWidth="1"/>
    <col min="11789" max="11789" width="5.7109375" customWidth="1"/>
    <col min="11790" max="11791" width="6" customWidth="1"/>
    <col min="11792" max="11792" width="5.140625" customWidth="1"/>
    <col min="11793" max="11793" width="12.85546875" customWidth="1"/>
    <col min="11794" max="11794" width="11.7109375" customWidth="1"/>
    <col min="11795" max="11795" width="6.85546875" customWidth="1"/>
    <col min="11796" max="11796" width="10.7109375" customWidth="1"/>
    <col min="11797" max="11797" width="7.42578125" customWidth="1"/>
    <col min="12035" max="12035" width="5.140625" customWidth="1"/>
    <col min="12036" max="12036" width="23" customWidth="1"/>
    <col min="12037" max="12037" width="6.7109375" customWidth="1"/>
    <col min="12038" max="12038" width="7" customWidth="1"/>
    <col min="12039" max="12039" width="6.5703125" customWidth="1"/>
    <col min="12040" max="12040" width="7.140625" customWidth="1"/>
    <col min="12041" max="12041" width="6.5703125" customWidth="1"/>
    <col min="12042" max="12042" width="6.7109375" customWidth="1"/>
    <col min="12043" max="12043" width="6" customWidth="1"/>
    <col min="12044" max="12044" width="6.7109375" customWidth="1"/>
    <col min="12045" max="12045" width="5.7109375" customWidth="1"/>
    <col min="12046" max="12047" width="6" customWidth="1"/>
    <col min="12048" max="12048" width="5.140625" customWidth="1"/>
    <col min="12049" max="12049" width="12.85546875" customWidth="1"/>
    <col min="12050" max="12050" width="11.7109375" customWidth="1"/>
    <col min="12051" max="12051" width="6.85546875" customWidth="1"/>
    <col min="12052" max="12052" width="10.7109375" customWidth="1"/>
    <col min="12053" max="12053" width="7.42578125" customWidth="1"/>
    <col min="12291" max="12291" width="5.140625" customWidth="1"/>
    <col min="12292" max="12292" width="23" customWidth="1"/>
    <col min="12293" max="12293" width="6.7109375" customWidth="1"/>
    <col min="12294" max="12294" width="7" customWidth="1"/>
    <col min="12295" max="12295" width="6.5703125" customWidth="1"/>
    <col min="12296" max="12296" width="7.140625" customWidth="1"/>
    <col min="12297" max="12297" width="6.5703125" customWidth="1"/>
    <col min="12298" max="12298" width="6.7109375" customWidth="1"/>
    <col min="12299" max="12299" width="6" customWidth="1"/>
    <col min="12300" max="12300" width="6.7109375" customWidth="1"/>
    <col min="12301" max="12301" width="5.7109375" customWidth="1"/>
    <col min="12302" max="12303" width="6" customWidth="1"/>
    <col min="12304" max="12304" width="5.140625" customWidth="1"/>
    <col min="12305" max="12305" width="12.85546875" customWidth="1"/>
    <col min="12306" max="12306" width="11.7109375" customWidth="1"/>
    <col min="12307" max="12307" width="6.85546875" customWidth="1"/>
    <col min="12308" max="12308" width="10.7109375" customWidth="1"/>
    <col min="12309" max="12309" width="7.42578125" customWidth="1"/>
    <col min="12547" max="12547" width="5.140625" customWidth="1"/>
    <col min="12548" max="12548" width="23" customWidth="1"/>
    <col min="12549" max="12549" width="6.7109375" customWidth="1"/>
    <col min="12550" max="12550" width="7" customWidth="1"/>
    <col min="12551" max="12551" width="6.5703125" customWidth="1"/>
    <col min="12552" max="12552" width="7.140625" customWidth="1"/>
    <col min="12553" max="12553" width="6.5703125" customWidth="1"/>
    <col min="12554" max="12554" width="6.7109375" customWidth="1"/>
    <col min="12555" max="12555" width="6" customWidth="1"/>
    <col min="12556" max="12556" width="6.7109375" customWidth="1"/>
    <col min="12557" max="12557" width="5.7109375" customWidth="1"/>
    <col min="12558" max="12559" width="6" customWidth="1"/>
    <col min="12560" max="12560" width="5.140625" customWidth="1"/>
    <col min="12561" max="12561" width="12.85546875" customWidth="1"/>
    <col min="12562" max="12562" width="11.7109375" customWidth="1"/>
    <col min="12563" max="12563" width="6.85546875" customWidth="1"/>
    <col min="12564" max="12564" width="10.7109375" customWidth="1"/>
    <col min="12565" max="12565" width="7.42578125" customWidth="1"/>
    <col min="12803" max="12803" width="5.140625" customWidth="1"/>
    <col min="12804" max="12804" width="23" customWidth="1"/>
    <col min="12805" max="12805" width="6.7109375" customWidth="1"/>
    <col min="12806" max="12806" width="7" customWidth="1"/>
    <col min="12807" max="12807" width="6.5703125" customWidth="1"/>
    <col min="12808" max="12808" width="7.140625" customWidth="1"/>
    <col min="12809" max="12809" width="6.5703125" customWidth="1"/>
    <col min="12810" max="12810" width="6.7109375" customWidth="1"/>
    <col min="12811" max="12811" width="6" customWidth="1"/>
    <col min="12812" max="12812" width="6.7109375" customWidth="1"/>
    <col min="12813" max="12813" width="5.7109375" customWidth="1"/>
    <col min="12814" max="12815" width="6" customWidth="1"/>
    <col min="12816" max="12816" width="5.140625" customWidth="1"/>
    <col min="12817" max="12817" width="12.85546875" customWidth="1"/>
    <col min="12818" max="12818" width="11.7109375" customWidth="1"/>
    <col min="12819" max="12819" width="6.85546875" customWidth="1"/>
    <col min="12820" max="12820" width="10.7109375" customWidth="1"/>
    <col min="12821" max="12821" width="7.42578125" customWidth="1"/>
    <col min="13059" max="13059" width="5.140625" customWidth="1"/>
    <col min="13060" max="13060" width="23" customWidth="1"/>
    <col min="13061" max="13061" width="6.7109375" customWidth="1"/>
    <col min="13062" max="13062" width="7" customWidth="1"/>
    <col min="13063" max="13063" width="6.5703125" customWidth="1"/>
    <col min="13064" max="13064" width="7.140625" customWidth="1"/>
    <col min="13065" max="13065" width="6.5703125" customWidth="1"/>
    <col min="13066" max="13066" width="6.7109375" customWidth="1"/>
    <col min="13067" max="13067" width="6" customWidth="1"/>
    <col min="13068" max="13068" width="6.7109375" customWidth="1"/>
    <col min="13069" max="13069" width="5.7109375" customWidth="1"/>
    <col min="13070" max="13071" width="6" customWidth="1"/>
    <col min="13072" max="13072" width="5.140625" customWidth="1"/>
    <col min="13073" max="13073" width="12.85546875" customWidth="1"/>
    <col min="13074" max="13074" width="11.7109375" customWidth="1"/>
    <col min="13075" max="13075" width="6.85546875" customWidth="1"/>
    <col min="13076" max="13076" width="10.7109375" customWidth="1"/>
    <col min="13077" max="13077" width="7.42578125" customWidth="1"/>
    <col min="13315" max="13315" width="5.140625" customWidth="1"/>
    <col min="13316" max="13316" width="23" customWidth="1"/>
    <col min="13317" max="13317" width="6.7109375" customWidth="1"/>
    <col min="13318" max="13318" width="7" customWidth="1"/>
    <col min="13319" max="13319" width="6.5703125" customWidth="1"/>
    <col min="13320" max="13320" width="7.140625" customWidth="1"/>
    <col min="13321" max="13321" width="6.5703125" customWidth="1"/>
    <col min="13322" max="13322" width="6.7109375" customWidth="1"/>
    <col min="13323" max="13323" width="6" customWidth="1"/>
    <col min="13324" max="13324" width="6.7109375" customWidth="1"/>
    <col min="13325" max="13325" width="5.7109375" customWidth="1"/>
    <col min="13326" max="13327" width="6" customWidth="1"/>
    <col min="13328" max="13328" width="5.140625" customWidth="1"/>
    <col min="13329" max="13329" width="12.85546875" customWidth="1"/>
    <col min="13330" max="13330" width="11.7109375" customWidth="1"/>
    <col min="13331" max="13331" width="6.85546875" customWidth="1"/>
    <col min="13332" max="13332" width="10.7109375" customWidth="1"/>
    <col min="13333" max="13333" width="7.42578125" customWidth="1"/>
    <col min="13571" max="13571" width="5.140625" customWidth="1"/>
    <col min="13572" max="13572" width="23" customWidth="1"/>
    <col min="13573" max="13573" width="6.7109375" customWidth="1"/>
    <col min="13574" max="13574" width="7" customWidth="1"/>
    <col min="13575" max="13575" width="6.5703125" customWidth="1"/>
    <col min="13576" max="13576" width="7.140625" customWidth="1"/>
    <col min="13577" max="13577" width="6.5703125" customWidth="1"/>
    <col min="13578" max="13578" width="6.7109375" customWidth="1"/>
    <col min="13579" max="13579" width="6" customWidth="1"/>
    <col min="13580" max="13580" width="6.7109375" customWidth="1"/>
    <col min="13581" max="13581" width="5.7109375" customWidth="1"/>
    <col min="13582" max="13583" width="6" customWidth="1"/>
    <col min="13584" max="13584" width="5.140625" customWidth="1"/>
    <col min="13585" max="13585" width="12.85546875" customWidth="1"/>
    <col min="13586" max="13586" width="11.7109375" customWidth="1"/>
    <col min="13587" max="13587" width="6.85546875" customWidth="1"/>
    <col min="13588" max="13588" width="10.7109375" customWidth="1"/>
    <col min="13589" max="13589" width="7.42578125" customWidth="1"/>
    <col min="13827" max="13827" width="5.140625" customWidth="1"/>
    <col min="13828" max="13828" width="23" customWidth="1"/>
    <col min="13829" max="13829" width="6.7109375" customWidth="1"/>
    <col min="13830" max="13830" width="7" customWidth="1"/>
    <col min="13831" max="13831" width="6.5703125" customWidth="1"/>
    <col min="13832" max="13832" width="7.140625" customWidth="1"/>
    <col min="13833" max="13833" width="6.5703125" customWidth="1"/>
    <col min="13834" max="13834" width="6.7109375" customWidth="1"/>
    <col min="13835" max="13835" width="6" customWidth="1"/>
    <col min="13836" max="13836" width="6.7109375" customWidth="1"/>
    <col min="13837" max="13837" width="5.7109375" customWidth="1"/>
    <col min="13838" max="13839" width="6" customWidth="1"/>
    <col min="13840" max="13840" width="5.140625" customWidth="1"/>
    <col min="13841" max="13841" width="12.85546875" customWidth="1"/>
    <col min="13842" max="13842" width="11.7109375" customWidth="1"/>
    <col min="13843" max="13843" width="6.85546875" customWidth="1"/>
    <col min="13844" max="13844" width="10.7109375" customWidth="1"/>
    <col min="13845" max="13845" width="7.42578125" customWidth="1"/>
    <col min="14083" max="14083" width="5.140625" customWidth="1"/>
    <col min="14084" max="14084" width="23" customWidth="1"/>
    <col min="14085" max="14085" width="6.7109375" customWidth="1"/>
    <col min="14086" max="14086" width="7" customWidth="1"/>
    <col min="14087" max="14087" width="6.5703125" customWidth="1"/>
    <col min="14088" max="14088" width="7.140625" customWidth="1"/>
    <col min="14089" max="14089" width="6.5703125" customWidth="1"/>
    <col min="14090" max="14090" width="6.7109375" customWidth="1"/>
    <col min="14091" max="14091" width="6" customWidth="1"/>
    <col min="14092" max="14092" width="6.7109375" customWidth="1"/>
    <col min="14093" max="14093" width="5.7109375" customWidth="1"/>
    <col min="14094" max="14095" width="6" customWidth="1"/>
    <col min="14096" max="14096" width="5.140625" customWidth="1"/>
    <col min="14097" max="14097" width="12.85546875" customWidth="1"/>
    <col min="14098" max="14098" width="11.7109375" customWidth="1"/>
    <col min="14099" max="14099" width="6.85546875" customWidth="1"/>
    <col min="14100" max="14100" width="10.7109375" customWidth="1"/>
    <col min="14101" max="14101" width="7.42578125" customWidth="1"/>
    <col min="14339" max="14339" width="5.140625" customWidth="1"/>
    <col min="14340" max="14340" width="23" customWidth="1"/>
    <col min="14341" max="14341" width="6.7109375" customWidth="1"/>
    <col min="14342" max="14342" width="7" customWidth="1"/>
    <col min="14343" max="14343" width="6.5703125" customWidth="1"/>
    <col min="14344" max="14344" width="7.140625" customWidth="1"/>
    <col min="14345" max="14345" width="6.5703125" customWidth="1"/>
    <col min="14346" max="14346" width="6.7109375" customWidth="1"/>
    <col min="14347" max="14347" width="6" customWidth="1"/>
    <col min="14348" max="14348" width="6.7109375" customWidth="1"/>
    <col min="14349" max="14349" width="5.7109375" customWidth="1"/>
    <col min="14350" max="14351" width="6" customWidth="1"/>
    <col min="14352" max="14352" width="5.140625" customWidth="1"/>
    <col min="14353" max="14353" width="12.85546875" customWidth="1"/>
    <col min="14354" max="14354" width="11.7109375" customWidth="1"/>
    <col min="14355" max="14355" width="6.85546875" customWidth="1"/>
    <col min="14356" max="14356" width="10.7109375" customWidth="1"/>
    <col min="14357" max="14357" width="7.42578125" customWidth="1"/>
    <col min="14595" max="14595" width="5.140625" customWidth="1"/>
    <col min="14596" max="14596" width="23" customWidth="1"/>
    <col min="14597" max="14597" width="6.7109375" customWidth="1"/>
    <col min="14598" max="14598" width="7" customWidth="1"/>
    <col min="14599" max="14599" width="6.5703125" customWidth="1"/>
    <col min="14600" max="14600" width="7.140625" customWidth="1"/>
    <col min="14601" max="14601" width="6.5703125" customWidth="1"/>
    <col min="14602" max="14602" width="6.7109375" customWidth="1"/>
    <col min="14603" max="14603" width="6" customWidth="1"/>
    <col min="14604" max="14604" width="6.7109375" customWidth="1"/>
    <col min="14605" max="14605" width="5.7109375" customWidth="1"/>
    <col min="14606" max="14607" width="6" customWidth="1"/>
    <col min="14608" max="14608" width="5.140625" customWidth="1"/>
    <col min="14609" max="14609" width="12.85546875" customWidth="1"/>
    <col min="14610" max="14610" width="11.7109375" customWidth="1"/>
    <col min="14611" max="14611" width="6.85546875" customWidth="1"/>
    <col min="14612" max="14612" width="10.7109375" customWidth="1"/>
    <col min="14613" max="14613" width="7.42578125" customWidth="1"/>
    <col min="14851" max="14851" width="5.140625" customWidth="1"/>
    <col min="14852" max="14852" width="23" customWidth="1"/>
    <col min="14853" max="14853" width="6.7109375" customWidth="1"/>
    <col min="14854" max="14854" width="7" customWidth="1"/>
    <col min="14855" max="14855" width="6.5703125" customWidth="1"/>
    <col min="14856" max="14856" width="7.140625" customWidth="1"/>
    <col min="14857" max="14857" width="6.5703125" customWidth="1"/>
    <col min="14858" max="14858" width="6.7109375" customWidth="1"/>
    <col min="14859" max="14859" width="6" customWidth="1"/>
    <col min="14860" max="14860" width="6.7109375" customWidth="1"/>
    <col min="14861" max="14861" width="5.7109375" customWidth="1"/>
    <col min="14862" max="14863" width="6" customWidth="1"/>
    <col min="14864" max="14864" width="5.140625" customWidth="1"/>
    <col min="14865" max="14865" width="12.85546875" customWidth="1"/>
    <col min="14866" max="14866" width="11.7109375" customWidth="1"/>
    <col min="14867" max="14867" width="6.85546875" customWidth="1"/>
    <col min="14868" max="14868" width="10.7109375" customWidth="1"/>
    <col min="14869" max="14869" width="7.42578125" customWidth="1"/>
    <col min="15107" max="15107" width="5.140625" customWidth="1"/>
    <col min="15108" max="15108" width="23" customWidth="1"/>
    <col min="15109" max="15109" width="6.7109375" customWidth="1"/>
    <col min="15110" max="15110" width="7" customWidth="1"/>
    <col min="15111" max="15111" width="6.5703125" customWidth="1"/>
    <col min="15112" max="15112" width="7.140625" customWidth="1"/>
    <col min="15113" max="15113" width="6.5703125" customWidth="1"/>
    <col min="15114" max="15114" width="6.7109375" customWidth="1"/>
    <col min="15115" max="15115" width="6" customWidth="1"/>
    <col min="15116" max="15116" width="6.7109375" customWidth="1"/>
    <col min="15117" max="15117" width="5.7109375" customWidth="1"/>
    <col min="15118" max="15119" width="6" customWidth="1"/>
    <col min="15120" max="15120" width="5.140625" customWidth="1"/>
    <col min="15121" max="15121" width="12.85546875" customWidth="1"/>
    <col min="15122" max="15122" width="11.7109375" customWidth="1"/>
    <col min="15123" max="15123" width="6.85546875" customWidth="1"/>
    <col min="15124" max="15124" width="10.7109375" customWidth="1"/>
    <col min="15125" max="15125" width="7.42578125" customWidth="1"/>
    <col min="15363" max="15363" width="5.140625" customWidth="1"/>
    <col min="15364" max="15364" width="23" customWidth="1"/>
    <col min="15365" max="15365" width="6.7109375" customWidth="1"/>
    <col min="15366" max="15366" width="7" customWidth="1"/>
    <col min="15367" max="15367" width="6.5703125" customWidth="1"/>
    <col min="15368" max="15368" width="7.140625" customWidth="1"/>
    <col min="15369" max="15369" width="6.5703125" customWidth="1"/>
    <col min="15370" max="15370" width="6.7109375" customWidth="1"/>
    <col min="15371" max="15371" width="6" customWidth="1"/>
    <col min="15372" max="15372" width="6.7109375" customWidth="1"/>
    <col min="15373" max="15373" width="5.7109375" customWidth="1"/>
    <col min="15374" max="15375" width="6" customWidth="1"/>
    <col min="15376" max="15376" width="5.140625" customWidth="1"/>
    <col min="15377" max="15377" width="12.85546875" customWidth="1"/>
    <col min="15378" max="15378" width="11.7109375" customWidth="1"/>
    <col min="15379" max="15379" width="6.85546875" customWidth="1"/>
    <col min="15380" max="15380" width="10.7109375" customWidth="1"/>
    <col min="15381" max="15381" width="7.42578125" customWidth="1"/>
    <col min="15619" max="15619" width="5.140625" customWidth="1"/>
    <col min="15620" max="15620" width="23" customWidth="1"/>
    <col min="15621" max="15621" width="6.7109375" customWidth="1"/>
    <col min="15622" max="15622" width="7" customWidth="1"/>
    <col min="15623" max="15623" width="6.5703125" customWidth="1"/>
    <col min="15624" max="15624" width="7.140625" customWidth="1"/>
    <col min="15625" max="15625" width="6.5703125" customWidth="1"/>
    <col min="15626" max="15626" width="6.7109375" customWidth="1"/>
    <col min="15627" max="15627" width="6" customWidth="1"/>
    <col min="15628" max="15628" width="6.7109375" customWidth="1"/>
    <col min="15629" max="15629" width="5.7109375" customWidth="1"/>
    <col min="15630" max="15631" width="6" customWidth="1"/>
    <col min="15632" max="15632" width="5.140625" customWidth="1"/>
    <col min="15633" max="15633" width="12.85546875" customWidth="1"/>
    <col min="15634" max="15634" width="11.7109375" customWidth="1"/>
    <col min="15635" max="15635" width="6.85546875" customWidth="1"/>
    <col min="15636" max="15636" width="10.7109375" customWidth="1"/>
    <col min="15637" max="15637" width="7.42578125" customWidth="1"/>
    <col min="15875" max="15875" width="5.140625" customWidth="1"/>
    <col min="15876" max="15876" width="23" customWidth="1"/>
    <col min="15877" max="15877" width="6.7109375" customWidth="1"/>
    <col min="15878" max="15878" width="7" customWidth="1"/>
    <col min="15879" max="15879" width="6.5703125" customWidth="1"/>
    <col min="15880" max="15880" width="7.140625" customWidth="1"/>
    <col min="15881" max="15881" width="6.5703125" customWidth="1"/>
    <col min="15882" max="15882" width="6.7109375" customWidth="1"/>
    <col min="15883" max="15883" width="6" customWidth="1"/>
    <col min="15884" max="15884" width="6.7109375" customWidth="1"/>
    <col min="15885" max="15885" width="5.7109375" customWidth="1"/>
    <col min="15886" max="15887" width="6" customWidth="1"/>
    <col min="15888" max="15888" width="5.140625" customWidth="1"/>
    <col min="15889" max="15889" width="12.85546875" customWidth="1"/>
    <col min="15890" max="15890" width="11.7109375" customWidth="1"/>
    <col min="15891" max="15891" width="6.85546875" customWidth="1"/>
    <col min="15892" max="15892" width="10.7109375" customWidth="1"/>
    <col min="15893" max="15893" width="7.42578125" customWidth="1"/>
    <col min="16131" max="16131" width="5.140625" customWidth="1"/>
    <col min="16132" max="16132" width="23" customWidth="1"/>
    <col min="16133" max="16133" width="6.7109375" customWidth="1"/>
    <col min="16134" max="16134" width="7" customWidth="1"/>
    <col min="16135" max="16135" width="6.5703125" customWidth="1"/>
    <col min="16136" max="16136" width="7.140625" customWidth="1"/>
    <col min="16137" max="16137" width="6.5703125" customWidth="1"/>
    <col min="16138" max="16138" width="6.7109375" customWidth="1"/>
    <col min="16139" max="16139" width="6" customWidth="1"/>
    <col min="16140" max="16140" width="6.7109375" customWidth="1"/>
    <col min="16141" max="16141" width="5.7109375" customWidth="1"/>
    <col min="16142" max="16143" width="6" customWidth="1"/>
    <col min="16144" max="16144" width="5.140625" customWidth="1"/>
    <col min="16145" max="16145" width="12.85546875" customWidth="1"/>
    <col min="16146" max="16146" width="11.7109375" customWidth="1"/>
    <col min="16147" max="16147" width="6.85546875" customWidth="1"/>
    <col min="16148" max="16148" width="10.7109375" customWidth="1"/>
    <col min="16149" max="16149" width="7.42578125" customWidth="1"/>
  </cols>
  <sheetData>
    <row r="1" spans="1:21" ht="18" customHeight="1">
      <c r="A1" s="485" t="s">
        <v>72</v>
      </c>
      <c r="B1" s="485"/>
      <c r="C1" s="485"/>
      <c r="D1" s="39"/>
      <c r="E1" s="39"/>
      <c r="F1" s="39"/>
      <c r="G1" s="39"/>
      <c r="H1" s="39"/>
      <c r="I1" s="39"/>
      <c r="J1" s="39"/>
      <c r="K1" s="39"/>
      <c r="L1" s="40"/>
      <c r="M1" s="41"/>
      <c r="N1" s="41"/>
      <c r="O1" s="42"/>
      <c r="P1" s="42"/>
      <c r="Q1" s="43"/>
      <c r="R1" s="44"/>
      <c r="S1" s="485" t="s">
        <v>71</v>
      </c>
      <c r="T1" s="485"/>
      <c r="U1" s="485"/>
    </row>
    <row r="2" spans="1:21" ht="15.75">
      <c r="A2" s="486"/>
      <c r="B2" s="487"/>
      <c r="C2" s="40"/>
      <c r="D2" s="40"/>
      <c r="E2" s="40"/>
      <c r="F2" s="40"/>
      <c r="G2" s="40"/>
      <c r="H2" s="40"/>
      <c r="I2" s="40"/>
      <c r="J2" s="40"/>
      <c r="K2" s="40"/>
      <c r="L2" s="40"/>
      <c r="M2" s="41"/>
      <c r="N2" s="41"/>
      <c r="O2" s="41"/>
      <c r="P2" s="41"/>
      <c r="Q2" s="43"/>
      <c r="R2" s="44"/>
      <c r="S2" s="44"/>
      <c r="T2" s="44"/>
      <c r="U2" s="44"/>
    </row>
    <row r="3" spans="1:21" ht="22.5" customHeight="1">
      <c r="A3" s="487" t="s">
        <v>103</v>
      </c>
      <c r="B3" s="487"/>
      <c r="C3" s="487"/>
      <c r="D3" s="487"/>
      <c r="E3" s="487"/>
      <c r="F3" s="487"/>
      <c r="G3" s="487"/>
      <c r="H3" s="487"/>
      <c r="I3" s="487"/>
      <c r="J3" s="487"/>
      <c r="K3" s="487"/>
      <c r="L3" s="487"/>
      <c r="M3" s="487"/>
      <c r="N3" s="487"/>
      <c r="O3" s="487"/>
      <c r="P3" s="487"/>
      <c r="Q3" s="487"/>
      <c r="R3" s="487"/>
      <c r="S3" s="487"/>
      <c r="T3" s="487"/>
      <c r="U3" s="487"/>
    </row>
    <row r="4" spans="1:21" ht="17.25" customHeight="1">
      <c r="A4" s="488" t="s">
        <v>97</v>
      </c>
      <c r="B4" s="488"/>
      <c r="C4" s="488"/>
      <c r="D4" s="488"/>
      <c r="E4" s="488"/>
      <c r="F4" s="488"/>
      <c r="G4" s="488"/>
      <c r="H4" s="488"/>
      <c r="I4" s="488"/>
      <c r="J4" s="488"/>
      <c r="K4" s="488"/>
      <c r="L4" s="488"/>
      <c r="M4" s="488"/>
      <c r="N4" s="488"/>
      <c r="O4" s="488"/>
      <c r="P4" s="488"/>
      <c r="Q4" s="488"/>
      <c r="R4" s="488"/>
      <c r="S4" s="488"/>
      <c r="T4" s="488"/>
      <c r="U4" s="488"/>
    </row>
    <row r="5" spans="1:21" ht="11.25" customHeight="1">
      <c r="A5" s="45"/>
      <c r="B5" s="46"/>
      <c r="C5" s="47"/>
      <c r="D5" s="48"/>
      <c r="E5" s="48"/>
      <c r="F5" s="48"/>
      <c r="G5" s="48"/>
      <c r="H5" s="48"/>
      <c r="I5" s="48"/>
      <c r="J5" s="48"/>
      <c r="K5" s="48"/>
      <c r="L5" s="47"/>
      <c r="M5" s="48"/>
      <c r="N5" s="48"/>
      <c r="O5" s="48"/>
      <c r="P5" s="48"/>
      <c r="Q5" s="43"/>
      <c r="R5" s="44"/>
      <c r="S5" s="44"/>
      <c r="T5" s="44"/>
      <c r="U5" s="44"/>
    </row>
    <row r="6" spans="1:21" ht="28.5" customHeight="1">
      <c r="A6" s="489" t="s">
        <v>0</v>
      </c>
      <c r="B6" s="490" t="s">
        <v>59</v>
      </c>
      <c r="C6" s="491" t="s">
        <v>75</v>
      </c>
      <c r="D6" s="492"/>
      <c r="E6" s="492"/>
      <c r="F6" s="492"/>
      <c r="G6" s="492"/>
      <c r="H6" s="492"/>
      <c r="I6" s="492"/>
      <c r="J6" s="492"/>
      <c r="K6" s="493"/>
      <c r="L6" s="494" t="s">
        <v>104</v>
      </c>
      <c r="M6" s="495"/>
      <c r="N6" s="495"/>
      <c r="O6" s="495"/>
      <c r="P6" s="495"/>
      <c r="Q6" s="496" t="s">
        <v>117</v>
      </c>
      <c r="R6" s="496"/>
      <c r="S6" s="496"/>
      <c r="T6" s="496"/>
      <c r="U6" s="496"/>
    </row>
    <row r="7" spans="1:21" ht="15.75" customHeight="1">
      <c r="A7" s="489"/>
      <c r="B7" s="490"/>
      <c r="C7" s="497" t="s">
        <v>60</v>
      </c>
      <c r="D7" s="482" t="s">
        <v>109</v>
      </c>
      <c r="E7" s="482" t="s">
        <v>110</v>
      </c>
      <c r="F7" s="499" t="s">
        <v>111</v>
      </c>
      <c r="G7" s="480" t="s">
        <v>112</v>
      </c>
      <c r="H7" s="482" t="s">
        <v>113</v>
      </c>
      <c r="I7" s="482" t="s">
        <v>114</v>
      </c>
      <c r="J7" s="482" t="s">
        <v>115</v>
      </c>
      <c r="K7" s="482" t="s">
        <v>116</v>
      </c>
      <c r="L7" s="478" t="s">
        <v>60</v>
      </c>
      <c r="M7" s="484" t="s">
        <v>61</v>
      </c>
      <c r="N7" s="484"/>
      <c r="O7" s="484"/>
      <c r="P7" s="484"/>
      <c r="Q7" s="478" t="s">
        <v>60</v>
      </c>
      <c r="R7" s="479" t="s">
        <v>61</v>
      </c>
      <c r="S7" s="479"/>
      <c r="T7" s="479"/>
      <c r="U7" s="479"/>
    </row>
    <row r="8" spans="1:21" ht="161.25" customHeight="1">
      <c r="A8" s="489"/>
      <c r="B8" s="490"/>
      <c r="C8" s="498"/>
      <c r="D8" s="483"/>
      <c r="E8" s="483"/>
      <c r="F8" s="500"/>
      <c r="G8" s="481"/>
      <c r="H8" s="483"/>
      <c r="I8" s="483"/>
      <c r="J8" s="483"/>
      <c r="K8" s="483"/>
      <c r="L8" s="478"/>
      <c r="M8" s="49" t="s">
        <v>62</v>
      </c>
      <c r="N8" s="49" t="s">
        <v>63</v>
      </c>
      <c r="O8" s="49" t="s">
        <v>64</v>
      </c>
      <c r="P8" s="49" t="s">
        <v>45</v>
      </c>
      <c r="Q8" s="478"/>
      <c r="R8" s="50" t="s">
        <v>65</v>
      </c>
      <c r="S8" s="49" t="s">
        <v>63</v>
      </c>
      <c r="T8" s="50" t="s">
        <v>66</v>
      </c>
      <c r="U8" s="49" t="s">
        <v>67</v>
      </c>
    </row>
    <row r="9" spans="1:21" ht="12.75">
      <c r="A9" s="404" t="s">
        <v>49</v>
      </c>
      <c r="B9" s="404" t="s">
        <v>50</v>
      </c>
      <c r="C9" s="404">
        <v>1</v>
      </c>
      <c r="D9" s="404">
        <v>2</v>
      </c>
      <c r="E9" s="404">
        <v>3</v>
      </c>
      <c r="F9" s="404">
        <v>4</v>
      </c>
      <c r="G9" s="404">
        <v>5</v>
      </c>
      <c r="H9" s="404">
        <v>6</v>
      </c>
      <c r="I9" s="404">
        <v>7</v>
      </c>
      <c r="J9" s="404">
        <v>8</v>
      </c>
      <c r="K9" s="404">
        <v>9</v>
      </c>
      <c r="L9" s="404">
        <v>10</v>
      </c>
      <c r="M9" s="404">
        <v>11</v>
      </c>
      <c r="N9" s="404">
        <v>12</v>
      </c>
      <c r="O9" s="404">
        <v>13</v>
      </c>
      <c r="P9" s="404">
        <v>14</v>
      </c>
      <c r="Q9" s="404">
        <v>15</v>
      </c>
      <c r="R9" s="404">
        <v>16</v>
      </c>
      <c r="S9" s="404">
        <v>17</v>
      </c>
      <c r="T9" s="404">
        <v>18</v>
      </c>
      <c r="U9" s="404">
        <v>19</v>
      </c>
    </row>
    <row r="10" spans="1:21" s="1" customFormat="1" ht="24" customHeight="1">
      <c r="A10" s="51"/>
      <c r="B10" s="52" t="s">
        <v>55</v>
      </c>
      <c r="C10" s="53">
        <f>C11+C17+C23+C29</f>
        <v>0</v>
      </c>
      <c r="D10" s="53">
        <f t="shared" ref="D10:T10" si="0">D11+D17+D23+D29</f>
        <v>0</v>
      </c>
      <c r="E10" s="53">
        <f t="shared" si="0"/>
        <v>0</v>
      </c>
      <c r="F10" s="53">
        <f t="shared" si="0"/>
        <v>0</v>
      </c>
      <c r="G10" s="53">
        <f t="shared" si="0"/>
        <v>0</v>
      </c>
      <c r="H10" s="53">
        <f t="shared" si="0"/>
        <v>0</v>
      </c>
      <c r="I10" s="53">
        <f t="shared" si="0"/>
        <v>0</v>
      </c>
      <c r="J10" s="53">
        <f t="shared" si="0"/>
        <v>0</v>
      </c>
      <c r="K10" s="53">
        <f t="shared" si="0"/>
        <v>0</v>
      </c>
      <c r="L10" s="53">
        <f t="shared" si="0"/>
        <v>0</v>
      </c>
      <c r="M10" s="53">
        <f t="shared" si="0"/>
        <v>0</v>
      </c>
      <c r="N10" s="53">
        <f t="shared" si="0"/>
        <v>0</v>
      </c>
      <c r="O10" s="53">
        <f t="shared" si="0"/>
        <v>0</v>
      </c>
      <c r="P10" s="53">
        <f t="shared" si="0"/>
        <v>0</v>
      </c>
      <c r="Q10" s="54">
        <f t="shared" si="0"/>
        <v>0</v>
      </c>
      <c r="R10" s="54">
        <f t="shared" si="0"/>
        <v>0</v>
      </c>
      <c r="S10" s="54">
        <f t="shared" si="0"/>
        <v>0</v>
      </c>
      <c r="T10" s="54">
        <f t="shared" si="0"/>
        <v>0</v>
      </c>
      <c r="U10" s="54"/>
    </row>
    <row r="11" spans="1:21" s="1" customFormat="1" ht="21.95" customHeight="1">
      <c r="A11" s="55" t="s">
        <v>56</v>
      </c>
      <c r="B11" s="56" t="s">
        <v>76</v>
      </c>
      <c r="C11" s="57">
        <f>SUM(C12:C16)</f>
        <v>0</v>
      </c>
      <c r="D11" s="57">
        <f t="shared" ref="D11:T11" si="1">SUM(D12:D16)</f>
        <v>0</v>
      </c>
      <c r="E11" s="57">
        <f t="shared" si="1"/>
        <v>0</v>
      </c>
      <c r="F11" s="57">
        <f t="shared" si="1"/>
        <v>0</v>
      </c>
      <c r="G11" s="57">
        <f t="shared" si="1"/>
        <v>0</v>
      </c>
      <c r="H11" s="57">
        <f t="shared" si="1"/>
        <v>0</v>
      </c>
      <c r="I11" s="57">
        <f t="shared" si="1"/>
        <v>0</v>
      </c>
      <c r="J11" s="57">
        <f t="shared" si="1"/>
        <v>0</v>
      </c>
      <c r="K11" s="57">
        <f t="shared" si="1"/>
        <v>0</v>
      </c>
      <c r="L11" s="57">
        <f t="shared" si="1"/>
        <v>0</v>
      </c>
      <c r="M11" s="57">
        <f t="shared" si="1"/>
        <v>0</v>
      </c>
      <c r="N11" s="57">
        <f t="shared" si="1"/>
        <v>0</v>
      </c>
      <c r="O11" s="57">
        <f t="shared" si="1"/>
        <v>0</v>
      </c>
      <c r="P11" s="57">
        <f t="shared" si="1"/>
        <v>0</v>
      </c>
      <c r="Q11" s="58">
        <f t="shared" si="1"/>
        <v>0</v>
      </c>
      <c r="R11" s="58">
        <f t="shared" si="1"/>
        <v>0</v>
      </c>
      <c r="S11" s="59">
        <f t="shared" si="1"/>
        <v>0</v>
      </c>
      <c r="T11" s="60">
        <f t="shared" si="1"/>
        <v>0</v>
      </c>
      <c r="U11" s="60"/>
    </row>
    <row r="12" spans="1:21" s="1" customFormat="1" ht="21.95" customHeight="1">
      <c r="A12" s="61">
        <v>1</v>
      </c>
      <c r="B12" s="62" t="s">
        <v>73</v>
      </c>
      <c r="C12" s="63">
        <f>SUM(D12:K12)</f>
        <v>0</v>
      </c>
      <c r="D12" s="64"/>
      <c r="E12" s="64"/>
      <c r="F12" s="64"/>
      <c r="G12" s="64"/>
      <c r="H12" s="64"/>
      <c r="I12" s="64"/>
      <c r="J12" s="61"/>
      <c r="K12" s="61"/>
      <c r="L12" s="65">
        <f>SUM(M12:P12)</f>
        <v>0</v>
      </c>
      <c r="M12" s="61"/>
      <c r="N12" s="61"/>
      <c r="O12" s="61"/>
      <c r="P12" s="61"/>
      <c r="Q12" s="66">
        <f>SUM(R12:U12)</f>
        <v>0</v>
      </c>
      <c r="R12" s="67"/>
      <c r="S12" s="68"/>
      <c r="T12" s="67"/>
      <c r="U12" s="67"/>
    </row>
    <row r="13" spans="1:21" s="1" customFormat="1" ht="21.95" customHeight="1">
      <c r="A13" s="69">
        <v>2</v>
      </c>
      <c r="B13" s="62" t="s">
        <v>74</v>
      </c>
      <c r="C13" s="63">
        <f>SUM(D13:K13)</f>
        <v>0</v>
      </c>
      <c r="D13" s="69"/>
      <c r="E13" s="69"/>
      <c r="F13" s="69"/>
      <c r="G13" s="69"/>
      <c r="H13" s="69"/>
      <c r="I13" s="69"/>
      <c r="J13" s="69"/>
      <c r="K13" s="69"/>
      <c r="L13" s="70">
        <f t="shared" ref="L13:L28" si="2">SUM(M13:P13)</f>
        <v>0</v>
      </c>
      <c r="M13" s="69"/>
      <c r="N13" s="69"/>
      <c r="O13" s="69"/>
      <c r="P13" s="69"/>
      <c r="Q13" s="71">
        <f>SUM(R13:U13)</f>
        <v>0</v>
      </c>
      <c r="R13" s="72"/>
      <c r="S13" s="73"/>
      <c r="T13" s="72"/>
      <c r="U13" s="72"/>
    </row>
    <row r="14" spans="1:21" s="1" customFormat="1" ht="21.95" customHeight="1">
      <c r="A14" s="69">
        <v>3</v>
      </c>
      <c r="B14" s="62"/>
      <c r="C14" s="63">
        <f>SUM(D14:K14)</f>
        <v>0</v>
      </c>
      <c r="D14" s="69"/>
      <c r="E14" s="69"/>
      <c r="F14" s="69"/>
      <c r="G14" s="69"/>
      <c r="H14" s="69"/>
      <c r="I14" s="69"/>
      <c r="J14" s="69"/>
      <c r="K14" s="69"/>
      <c r="L14" s="70">
        <f t="shared" si="2"/>
        <v>0</v>
      </c>
      <c r="M14" s="69"/>
      <c r="N14" s="69"/>
      <c r="O14" s="69"/>
      <c r="P14" s="69"/>
      <c r="Q14" s="71">
        <f>SUM(R14:U14)</f>
        <v>0</v>
      </c>
      <c r="R14" s="72"/>
      <c r="S14" s="73"/>
      <c r="T14" s="72"/>
      <c r="U14" s="72"/>
    </row>
    <row r="15" spans="1:21" s="1" customFormat="1" ht="21.95" customHeight="1">
      <c r="A15" s="69">
        <v>4</v>
      </c>
      <c r="B15" s="62"/>
      <c r="C15" s="63">
        <f>SUM(D15:K15)</f>
        <v>0</v>
      </c>
      <c r="D15" s="69"/>
      <c r="E15" s="69"/>
      <c r="F15" s="69"/>
      <c r="G15" s="69"/>
      <c r="H15" s="69"/>
      <c r="I15" s="69"/>
      <c r="J15" s="69"/>
      <c r="K15" s="69"/>
      <c r="L15" s="70">
        <f t="shared" si="2"/>
        <v>0</v>
      </c>
      <c r="M15" s="69"/>
      <c r="N15" s="69"/>
      <c r="O15" s="69"/>
      <c r="P15" s="69"/>
      <c r="Q15" s="71">
        <f>SUM(R15:U15)</f>
        <v>0</v>
      </c>
      <c r="R15" s="72"/>
      <c r="S15" s="73"/>
      <c r="T15" s="72"/>
      <c r="U15" s="72"/>
    </row>
    <row r="16" spans="1:21" s="1" customFormat="1" ht="21.95" customHeight="1">
      <c r="A16" s="69">
        <v>5</v>
      </c>
      <c r="B16" s="62"/>
      <c r="C16" s="63">
        <f>SUM(D16:K16)</f>
        <v>0</v>
      </c>
      <c r="D16" s="69"/>
      <c r="E16" s="69"/>
      <c r="F16" s="69"/>
      <c r="G16" s="69"/>
      <c r="H16" s="69"/>
      <c r="I16" s="69"/>
      <c r="J16" s="405"/>
      <c r="K16" s="405"/>
      <c r="L16" s="74">
        <f t="shared" si="2"/>
        <v>0</v>
      </c>
      <c r="M16" s="405"/>
      <c r="N16" s="405"/>
      <c r="O16" s="405"/>
      <c r="P16" s="405"/>
      <c r="Q16" s="401">
        <f>SUM(R16:U16)</f>
        <v>0</v>
      </c>
      <c r="R16" s="72"/>
      <c r="S16" s="73"/>
      <c r="T16" s="72"/>
      <c r="U16" s="72"/>
    </row>
    <row r="17" spans="1:21" s="1" customFormat="1" ht="21.95" customHeight="1">
      <c r="A17" s="55" t="s">
        <v>57</v>
      </c>
      <c r="B17" s="56" t="s">
        <v>77</v>
      </c>
      <c r="C17" s="55">
        <f>SUM(C18:C22)</f>
        <v>0</v>
      </c>
      <c r="D17" s="55">
        <f t="shared" ref="D17:T17" si="3">SUM(D18:D22)</f>
        <v>0</v>
      </c>
      <c r="E17" s="55">
        <f t="shared" si="3"/>
        <v>0</v>
      </c>
      <c r="F17" s="55">
        <f t="shared" si="3"/>
        <v>0</v>
      </c>
      <c r="G17" s="55">
        <f t="shared" si="3"/>
        <v>0</v>
      </c>
      <c r="H17" s="55">
        <f t="shared" si="3"/>
        <v>0</v>
      </c>
      <c r="I17" s="55">
        <f t="shared" si="3"/>
        <v>0</v>
      </c>
      <c r="J17" s="55">
        <f t="shared" si="3"/>
        <v>0</v>
      </c>
      <c r="K17" s="55">
        <f t="shared" si="3"/>
        <v>0</v>
      </c>
      <c r="L17" s="55">
        <f t="shared" si="3"/>
        <v>0</v>
      </c>
      <c r="M17" s="55">
        <f t="shared" si="3"/>
        <v>0</v>
      </c>
      <c r="N17" s="55">
        <f t="shared" si="3"/>
        <v>0</v>
      </c>
      <c r="O17" s="55">
        <f t="shared" si="3"/>
        <v>0</v>
      </c>
      <c r="P17" s="55">
        <f t="shared" si="3"/>
        <v>0</v>
      </c>
      <c r="Q17" s="58">
        <f t="shared" si="3"/>
        <v>0</v>
      </c>
      <c r="R17" s="58">
        <f t="shared" si="3"/>
        <v>0</v>
      </c>
      <c r="S17" s="58">
        <f t="shared" si="3"/>
        <v>0</v>
      </c>
      <c r="T17" s="58">
        <f t="shared" si="3"/>
        <v>0</v>
      </c>
      <c r="U17" s="58"/>
    </row>
    <row r="18" spans="1:21" s="1" customFormat="1" ht="21.95" customHeight="1">
      <c r="A18" s="69">
        <v>1</v>
      </c>
      <c r="B18" s="62" t="s">
        <v>73</v>
      </c>
      <c r="C18" s="63">
        <f>SUM(D18:K18)</f>
        <v>0</v>
      </c>
      <c r="D18" s="69"/>
      <c r="E18" s="69"/>
      <c r="F18" s="69"/>
      <c r="G18" s="69"/>
      <c r="H18" s="69"/>
      <c r="I18" s="69"/>
      <c r="J18" s="69"/>
      <c r="K18" s="61"/>
      <c r="L18" s="65">
        <f t="shared" si="2"/>
        <v>0</v>
      </c>
      <c r="M18" s="61"/>
      <c r="N18" s="61"/>
      <c r="O18" s="69"/>
      <c r="P18" s="76"/>
      <c r="Q18" s="71">
        <f>SUM(R18:U18)</f>
        <v>0</v>
      </c>
      <c r="R18" s="72"/>
      <c r="S18" s="73"/>
      <c r="T18" s="72"/>
      <c r="U18" s="72"/>
    </row>
    <row r="19" spans="1:21" s="1" customFormat="1" ht="21.95" customHeight="1">
      <c r="A19" s="64">
        <v>2</v>
      </c>
      <c r="B19" s="62" t="s">
        <v>74</v>
      </c>
      <c r="C19" s="63">
        <f>SUM(D19:K19)</f>
        <v>0</v>
      </c>
      <c r="D19" s="69"/>
      <c r="E19" s="69"/>
      <c r="F19" s="69"/>
      <c r="G19" s="69"/>
      <c r="H19" s="69"/>
      <c r="I19" s="69"/>
      <c r="J19" s="69"/>
      <c r="K19" s="69"/>
      <c r="L19" s="70">
        <f t="shared" si="2"/>
        <v>0</v>
      </c>
      <c r="M19" s="69"/>
      <c r="N19" s="69"/>
      <c r="O19" s="69"/>
      <c r="P19" s="76"/>
      <c r="Q19" s="71">
        <f>SUM(R19:U19)</f>
        <v>0</v>
      </c>
      <c r="R19" s="72"/>
      <c r="S19" s="73"/>
      <c r="T19" s="72"/>
      <c r="U19" s="72"/>
    </row>
    <row r="20" spans="1:21" s="1" customFormat="1" ht="21.95" customHeight="1">
      <c r="A20" s="69">
        <v>3</v>
      </c>
      <c r="B20" s="62"/>
      <c r="C20" s="63">
        <f>SUM(D20:K20)</f>
        <v>0</v>
      </c>
      <c r="D20" s="69"/>
      <c r="E20" s="69"/>
      <c r="F20" s="69"/>
      <c r="G20" s="69"/>
      <c r="H20" s="69"/>
      <c r="I20" s="69"/>
      <c r="J20" s="69"/>
      <c r="K20" s="69"/>
      <c r="L20" s="70">
        <f t="shared" si="2"/>
        <v>0</v>
      </c>
      <c r="M20" s="69"/>
      <c r="N20" s="69"/>
      <c r="O20" s="69"/>
      <c r="P20" s="76"/>
      <c r="Q20" s="71">
        <f>SUM(R20:U20)</f>
        <v>0</v>
      </c>
      <c r="R20" s="72"/>
      <c r="S20" s="73"/>
      <c r="T20" s="72"/>
      <c r="U20" s="72"/>
    </row>
    <row r="21" spans="1:21" s="1" customFormat="1" ht="21.95" customHeight="1">
      <c r="A21" s="64">
        <v>4</v>
      </c>
      <c r="B21" s="62"/>
      <c r="C21" s="63">
        <f>SUM(D21:K21)</f>
        <v>0</v>
      </c>
      <c r="D21" s="69"/>
      <c r="E21" s="69"/>
      <c r="F21" s="69"/>
      <c r="G21" s="69"/>
      <c r="H21" s="69"/>
      <c r="I21" s="69"/>
      <c r="J21" s="69"/>
      <c r="K21" s="69"/>
      <c r="L21" s="70">
        <f t="shared" si="2"/>
        <v>0</v>
      </c>
      <c r="M21" s="69"/>
      <c r="N21" s="69"/>
      <c r="O21" s="69"/>
      <c r="P21" s="76"/>
      <c r="Q21" s="71">
        <f>SUM(R21:U21)</f>
        <v>0</v>
      </c>
      <c r="R21" s="72"/>
      <c r="S21" s="73"/>
      <c r="T21" s="72"/>
      <c r="U21" s="72"/>
    </row>
    <row r="22" spans="1:21" s="1" customFormat="1" ht="21.95" customHeight="1">
      <c r="A22" s="69">
        <v>5</v>
      </c>
      <c r="B22" s="62"/>
      <c r="C22" s="63">
        <f>SUM(D22:K22)</f>
        <v>0</v>
      </c>
      <c r="D22" s="69"/>
      <c r="E22" s="69"/>
      <c r="F22" s="69"/>
      <c r="G22" s="69"/>
      <c r="H22" s="69"/>
      <c r="I22" s="69"/>
      <c r="J22" s="69"/>
      <c r="K22" s="405"/>
      <c r="L22" s="74">
        <f t="shared" si="2"/>
        <v>0</v>
      </c>
      <c r="M22" s="405"/>
      <c r="N22" s="405"/>
      <c r="O22" s="69"/>
      <c r="P22" s="76"/>
      <c r="Q22" s="71">
        <f>SUM(R22:U22)</f>
        <v>0</v>
      </c>
      <c r="R22" s="72"/>
      <c r="S22" s="73"/>
      <c r="T22" s="72"/>
      <c r="U22" s="72"/>
    </row>
    <row r="23" spans="1:21" s="1" customFormat="1" ht="21.95" customHeight="1">
      <c r="A23" s="55" t="s">
        <v>68</v>
      </c>
      <c r="B23" s="75" t="s">
        <v>78</v>
      </c>
      <c r="C23" s="55">
        <f t="shared" ref="C23:H23" si="4">SUM(C24:C28)</f>
        <v>0</v>
      </c>
      <c r="D23" s="55">
        <f t="shared" si="4"/>
        <v>0</v>
      </c>
      <c r="E23" s="55">
        <f t="shared" si="4"/>
        <v>0</v>
      </c>
      <c r="F23" s="55">
        <f t="shared" si="4"/>
        <v>0</v>
      </c>
      <c r="G23" s="55">
        <f t="shared" si="4"/>
        <v>0</v>
      </c>
      <c r="H23" s="55">
        <f t="shared" si="4"/>
        <v>0</v>
      </c>
      <c r="I23" s="55">
        <f t="shared" ref="I23" si="5">SUM(I24:I28)</f>
        <v>0</v>
      </c>
      <c r="J23" s="55">
        <f t="shared" ref="J23" si="6">SUM(J24:J28)</f>
        <v>0</v>
      </c>
      <c r="K23" s="55">
        <f t="shared" ref="K23" si="7">SUM(K24:K28)</f>
        <v>0</v>
      </c>
      <c r="L23" s="55">
        <f t="shared" ref="L23:T23" si="8">SUM(L24:L28)</f>
        <v>0</v>
      </c>
      <c r="M23" s="55">
        <f t="shared" si="8"/>
        <v>0</v>
      </c>
      <c r="N23" s="55">
        <f t="shared" si="8"/>
        <v>0</v>
      </c>
      <c r="O23" s="55">
        <f t="shared" si="8"/>
        <v>0</v>
      </c>
      <c r="P23" s="55">
        <f t="shared" si="8"/>
        <v>0</v>
      </c>
      <c r="Q23" s="58">
        <f t="shared" si="8"/>
        <v>0</v>
      </c>
      <c r="R23" s="58">
        <f t="shared" si="8"/>
        <v>0</v>
      </c>
      <c r="S23" s="58">
        <f t="shared" si="8"/>
        <v>0</v>
      </c>
      <c r="T23" s="58">
        <f t="shared" si="8"/>
        <v>0</v>
      </c>
      <c r="U23" s="58"/>
    </row>
    <row r="24" spans="1:21" s="1" customFormat="1" ht="21.95" customHeight="1">
      <c r="A24" s="64">
        <v>1</v>
      </c>
      <c r="B24" s="62" t="s">
        <v>73</v>
      </c>
      <c r="C24" s="63">
        <f>SUM(D24:K24)</f>
        <v>0</v>
      </c>
      <c r="D24" s="64"/>
      <c r="E24" s="64"/>
      <c r="F24" s="64"/>
      <c r="G24" s="64"/>
      <c r="H24" s="64"/>
      <c r="I24" s="64"/>
      <c r="J24" s="64"/>
      <c r="K24" s="61"/>
      <c r="L24" s="65">
        <f t="shared" si="2"/>
        <v>0</v>
      </c>
      <c r="M24" s="61"/>
      <c r="N24" s="61"/>
      <c r="O24" s="64"/>
      <c r="P24" s="64"/>
      <c r="Q24" s="71">
        <f>SUM(R24:U24)</f>
        <v>0</v>
      </c>
      <c r="R24" s="67"/>
      <c r="S24" s="68"/>
      <c r="T24" s="67"/>
      <c r="U24" s="67"/>
    </row>
    <row r="25" spans="1:21" s="1" customFormat="1" ht="21.95" customHeight="1">
      <c r="A25" s="69">
        <v>2</v>
      </c>
      <c r="B25" s="62" t="s">
        <v>74</v>
      </c>
      <c r="C25" s="63">
        <f>SUM(D25:K25)</f>
        <v>0</v>
      </c>
      <c r="D25" s="69"/>
      <c r="E25" s="69"/>
      <c r="F25" s="69"/>
      <c r="G25" s="69"/>
      <c r="H25" s="69"/>
      <c r="I25" s="69"/>
      <c r="J25" s="69"/>
      <c r="K25" s="69"/>
      <c r="L25" s="70">
        <f t="shared" si="2"/>
        <v>0</v>
      </c>
      <c r="M25" s="69"/>
      <c r="N25" s="69"/>
      <c r="O25" s="69"/>
      <c r="P25" s="69"/>
      <c r="Q25" s="71">
        <f>SUM(R25:U25)</f>
        <v>0</v>
      </c>
      <c r="R25" s="72"/>
      <c r="S25" s="73"/>
      <c r="T25" s="72"/>
      <c r="U25" s="72"/>
    </row>
    <row r="26" spans="1:21" s="1" customFormat="1" ht="21.95" customHeight="1">
      <c r="A26" s="69">
        <v>3</v>
      </c>
      <c r="B26" s="62"/>
      <c r="C26" s="63">
        <f>SUM(D26:K26)</f>
        <v>0</v>
      </c>
      <c r="D26" s="69"/>
      <c r="E26" s="69"/>
      <c r="F26" s="69"/>
      <c r="G26" s="69"/>
      <c r="H26" s="69"/>
      <c r="I26" s="69"/>
      <c r="J26" s="69"/>
      <c r="K26" s="69"/>
      <c r="L26" s="70">
        <f t="shared" si="2"/>
        <v>0</v>
      </c>
      <c r="M26" s="69"/>
      <c r="N26" s="69"/>
      <c r="O26" s="69"/>
      <c r="P26" s="69"/>
      <c r="Q26" s="71">
        <f>SUM(R26:U26)</f>
        <v>0</v>
      </c>
      <c r="R26" s="72"/>
      <c r="S26" s="73"/>
      <c r="T26" s="72"/>
      <c r="U26" s="72"/>
    </row>
    <row r="27" spans="1:21" s="1" customFormat="1" ht="21.95" customHeight="1">
      <c r="A27" s="64">
        <v>4</v>
      </c>
      <c r="B27" s="77"/>
      <c r="C27" s="63">
        <f>SUM(D27:K27)</f>
        <v>0</v>
      </c>
      <c r="D27" s="64"/>
      <c r="E27" s="64"/>
      <c r="F27" s="64"/>
      <c r="G27" s="64"/>
      <c r="H27" s="64"/>
      <c r="I27" s="64"/>
      <c r="J27" s="64"/>
      <c r="K27" s="69"/>
      <c r="L27" s="70">
        <f t="shared" si="2"/>
        <v>0</v>
      </c>
      <c r="M27" s="69"/>
      <c r="N27" s="69"/>
      <c r="O27" s="69"/>
      <c r="P27" s="69"/>
      <c r="Q27" s="71">
        <f>SUM(R27:U27)</f>
        <v>0</v>
      </c>
      <c r="R27" s="72"/>
      <c r="S27" s="73"/>
      <c r="T27" s="72"/>
      <c r="U27" s="72"/>
    </row>
    <row r="28" spans="1:21" s="1" customFormat="1" ht="21.95" customHeight="1">
      <c r="A28" s="69">
        <v>5</v>
      </c>
      <c r="B28" s="62"/>
      <c r="C28" s="63">
        <f>SUM(D28:K28)</f>
        <v>0</v>
      </c>
      <c r="D28" s="69"/>
      <c r="E28" s="69"/>
      <c r="F28" s="69"/>
      <c r="G28" s="69"/>
      <c r="H28" s="69"/>
      <c r="I28" s="69"/>
      <c r="J28" s="69"/>
      <c r="K28" s="405"/>
      <c r="L28" s="74">
        <f t="shared" si="2"/>
        <v>0</v>
      </c>
      <c r="M28" s="405"/>
      <c r="N28" s="405"/>
      <c r="O28" s="69"/>
      <c r="P28" s="69"/>
      <c r="Q28" s="71">
        <f>SUM(R28:U28)</f>
        <v>0</v>
      </c>
      <c r="R28" s="72"/>
      <c r="S28" s="73"/>
      <c r="T28" s="72"/>
      <c r="U28" s="72"/>
    </row>
    <row r="29" spans="1:21" s="1" customFormat="1" ht="21.95" customHeight="1">
      <c r="A29" s="55" t="s">
        <v>69</v>
      </c>
      <c r="B29" s="403" t="s">
        <v>70</v>
      </c>
      <c r="C29" s="55">
        <f>C30</f>
        <v>0</v>
      </c>
      <c r="D29" s="55">
        <f t="shared" ref="D29:T29" si="9">D30</f>
        <v>0</v>
      </c>
      <c r="E29" s="55">
        <f t="shared" si="9"/>
        <v>0</v>
      </c>
      <c r="F29" s="55">
        <f t="shared" si="9"/>
        <v>0</v>
      </c>
      <c r="G29" s="55">
        <f t="shared" si="9"/>
        <v>0</v>
      </c>
      <c r="H29" s="55">
        <f t="shared" si="9"/>
        <v>0</v>
      </c>
      <c r="I29" s="55">
        <f t="shared" si="9"/>
        <v>0</v>
      </c>
      <c r="J29" s="55">
        <f t="shared" si="9"/>
        <v>0</v>
      </c>
      <c r="K29" s="55">
        <f t="shared" si="9"/>
        <v>0</v>
      </c>
      <c r="L29" s="55">
        <f t="shared" si="9"/>
        <v>0</v>
      </c>
      <c r="M29" s="55">
        <f t="shared" si="9"/>
        <v>0</v>
      </c>
      <c r="N29" s="55">
        <f t="shared" si="9"/>
        <v>0</v>
      </c>
      <c r="O29" s="55">
        <f t="shared" si="9"/>
        <v>0</v>
      </c>
      <c r="P29" s="55">
        <f t="shared" si="9"/>
        <v>0</v>
      </c>
      <c r="Q29" s="58">
        <f t="shared" si="9"/>
        <v>0</v>
      </c>
      <c r="R29" s="58">
        <f t="shared" si="9"/>
        <v>0</v>
      </c>
      <c r="S29" s="402">
        <f t="shared" si="9"/>
        <v>0</v>
      </c>
      <c r="T29" s="78">
        <f t="shared" si="9"/>
        <v>0</v>
      </c>
      <c r="U29" s="78"/>
    </row>
    <row r="30" spans="1:21" s="1" customFormat="1" ht="21.95" customHeight="1">
      <c r="A30" s="79">
        <v>1</v>
      </c>
      <c r="B30" s="80" t="s">
        <v>73</v>
      </c>
      <c r="C30" s="81">
        <f>SUM(D30:K30)</f>
        <v>0</v>
      </c>
      <c r="D30" s="81"/>
      <c r="E30" s="81"/>
      <c r="F30" s="81"/>
      <c r="G30" s="81"/>
      <c r="H30" s="79"/>
      <c r="I30" s="79"/>
      <c r="J30" s="79"/>
      <c r="K30" s="81"/>
      <c r="L30" s="81">
        <f>SUM(M30:P30)</f>
        <v>0</v>
      </c>
      <c r="M30" s="79"/>
      <c r="N30" s="79"/>
      <c r="O30" s="79"/>
      <c r="P30" s="82"/>
      <c r="Q30" s="83">
        <f>SUM(R30:U30)</f>
        <v>0</v>
      </c>
      <c r="R30" s="84"/>
      <c r="S30" s="85"/>
      <c r="T30" s="84"/>
      <c r="U30" s="84"/>
    </row>
  </sheetData>
  <mergeCells count="23">
    <mergeCell ref="S1:U1"/>
    <mergeCell ref="A2:B2"/>
    <mergeCell ref="A3:U3"/>
    <mergeCell ref="A4:U4"/>
    <mergeCell ref="A6:A8"/>
    <mergeCell ref="B6:B8"/>
    <mergeCell ref="C6:K6"/>
    <mergeCell ref="L6:P6"/>
    <mergeCell ref="Q6:U6"/>
    <mergeCell ref="A1:C1"/>
    <mergeCell ref="I7:I8"/>
    <mergeCell ref="J7:J8"/>
    <mergeCell ref="C7:C8"/>
    <mergeCell ref="D7:D8"/>
    <mergeCell ref="E7:E8"/>
    <mergeCell ref="F7:F8"/>
    <mergeCell ref="Q7:Q8"/>
    <mergeCell ref="R7:U7"/>
    <mergeCell ref="G7:G8"/>
    <mergeCell ref="H7:H8"/>
    <mergeCell ref="K7:K8"/>
    <mergeCell ref="L7:L8"/>
    <mergeCell ref="M7:P7"/>
  </mergeCells>
  <pageMargins left="0.11811023622047245" right="0.11811023622047245" top="0.35433070866141736" bottom="0.15748031496062992" header="0.31496062992125984"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TONG HOP 2A</vt:lpstr>
      <vt:lpstr>TONG HOP 2B</vt:lpstr>
      <vt:lpstr>'TONG HOP 2A'!Print_Titles</vt:lpstr>
      <vt:lpstr>'TONG HOP 2B'!Print_Titles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2023-10-02T11:11:03Z</cp:lastPrinted>
  <dcterms:created xsi:type="dcterms:W3CDTF">2021-03-30T08:28:40Z</dcterms:created>
  <dcterms:modified xsi:type="dcterms:W3CDTF">2023-10-13T03:09:08Z</dcterms:modified>
</cp:coreProperties>
</file>